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áce\2020\Rotava - pan Troják\Rek rybníka Dolní Švajgrák\rozpočty VŘ\"/>
    </mc:Choice>
  </mc:AlternateContent>
  <bookViews>
    <workbookView xWindow="0" yWindow="0" windowWidth="0" windowHeight="0"/>
  </bookViews>
  <sheets>
    <sheet name="Rekapitulace stavby" sheetId="1" r:id="rId1"/>
    <sheet name="01 - SO 01 – Oprava požer..." sheetId="2" r:id="rId2"/>
    <sheet name="02 - SO 02 – Bezpečnostní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SO 01 – Oprava požer...'!$C$86:$K$245</definedName>
    <definedName name="_xlnm.Print_Area" localSheetId="1">'01 - SO 01 – Oprava požer...'!$C$4:$J$39,'01 - SO 01 – Oprava požer...'!$C$45:$J$68,'01 - SO 01 – Oprava požer...'!$C$74:$K$245</definedName>
    <definedName name="_xlnm.Print_Titles" localSheetId="1">'01 - SO 01 – Oprava požer...'!$86:$86</definedName>
    <definedName name="_xlnm._FilterDatabase" localSheetId="2" hidden="1">'02 - SO 02 – Bezpečnostní...'!$C$87:$K$205</definedName>
    <definedName name="_xlnm.Print_Area" localSheetId="2">'02 - SO 02 – Bezpečnostní...'!$C$4:$J$39,'02 - SO 02 – Bezpečnostní...'!$C$45:$J$69,'02 - SO 02 – Bezpečnostní...'!$C$75:$K$205</definedName>
    <definedName name="_xlnm.Print_Titles" localSheetId="2">'02 - SO 02 – Bezpečnostní...'!$87:$87</definedName>
    <definedName name="_xlnm._FilterDatabase" localSheetId="3" hidden="1">'VON - Vedlejší a ostatní ...'!$C$83:$K$114</definedName>
    <definedName name="_xlnm.Print_Area" localSheetId="3">'VON - Vedlejší a ostatní ...'!$C$4:$J$39,'VON - Vedlejší a ostatní ...'!$C$45:$J$65,'VON - Vedlejší a ostatní ...'!$C$71:$K$114</definedName>
    <definedName name="_xlnm.Print_Titles" localSheetId="3">'VON - Vedlejší a ostatní ...'!$83:$83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2"/>
  <c r="BH112"/>
  <c r="BG112"/>
  <c r="BF112"/>
  <c r="T112"/>
  <c r="T111"/>
  <c r="R112"/>
  <c r="R111"/>
  <c r="P112"/>
  <c r="P111"/>
  <c r="BI109"/>
  <c r="BH109"/>
  <c r="BG109"/>
  <c r="BF109"/>
  <c r="T109"/>
  <c r="T108"/>
  <c r="R109"/>
  <c r="R108"/>
  <c r="P109"/>
  <c r="P108"/>
  <c r="BI106"/>
  <c r="BH106"/>
  <c r="BG106"/>
  <c r="BF106"/>
  <c r="T106"/>
  <c r="T105"/>
  <c r="R106"/>
  <c r="R105"/>
  <c r="P106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3" r="J37"/>
  <c r="J36"/>
  <c i="1" r="AY56"/>
  <c i="3" r="J35"/>
  <c i="1" r="AX56"/>
  <c i="3" r="BI204"/>
  <c r="BH204"/>
  <c r="BG204"/>
  <c r="BF204"/>
  <c r="T204"/>
  <c r="T203"/>
  <c r="R204"/>
  <c r="R203"/>
  <c r="P204"/>
  <c r="P203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T187"/>
  <c r="T186"/>
  <c r="R188"/>
  <c r="R187"/>
  <c r="R186"/>
  <c r="P188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2" r="J37"/>
  <c r="J36"/>
  <c i="1" r="AY55"/>
  <c i="2" r="J35"/>
  <c i="1" r="AX55"/>
  <c i="2" r="BI243"/>
  <c r="BH243"/>
  <c r="BG243"/>
  <c r="BF243"/>
  <c r="T243"/>
  <c r="T242"/>
  <c r="R243"/>
  <c r="R242"/>
  <c r="P243"/>
  <c r="P242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198"/>
  <c r="BH198"/>
  <c r="BG198"/>
  <c r="BF198"/>
  <c r="T198"/>
  <c r="T191"/>
  <c r="R198"/>
  <c r="R191"/>
  <c r="P198"/>
  <c r="P191"/>
  <c r="BI192"/>
  <c r="BH192"/>
  <c r="BG192"/>
  <c r="BF192"/>
  <c r="T192"/>
  <c r="R192"/>
  <c r="P192"/>
  <c r="BI185"/>
  <c r="BH185"/>
  <c r="BG185"/>
  <c r="BF185"/>
  <c r="T185"/>
  <c r="T184"/>
  <c r="R185"/>
  <c r="R184"/>
  <c r="P185"/>
  <c r="P184"/>
  <c r="BI177"/>
  <c r="BH177"/>
  <c r="BG177"/>
  <c r="BF177"/>
  <c r="T177"/>
  <c r="R177"/>
  <c r="P177"/>
  <c r="BI170"/>
  <c r="BH170"/>
  <c r="BG170"/>
  <c r="BF170"/>
  <c r="T170"/>
  <c r="R170"/>
  <c r="P170"/>
  <c r="BI167"/>
  <c r="BH167"/>
  <c r="BG167"/>
  <c r="BF167"/>
  <c r="T167"/>
  <c r="R167"/>
  <c r="P167"/>
  <c r="BI158"/>
  <c r="BH158"/>
  <c r="BG158"/>
  <c r="BF158"/>
  <c r="T158"/>
  <c r="R158"/>
  <c r="P158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17"/>
  <c r="BH117"/>
  <c r="BG117"/>
  <c r="BF117"/>
  <c r="T117"/>
  <c r="R117"/>
  <c r="P117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3" r="J173"/>
  <c r="J126"/>
  <c r="BK107"/>
  <c i="2" r="J185"/>
  <c i="4" r="BK87"/>
  <c i="3" r="BK146"/>
  <c i="2" r="J237"/>
  <c i="3" r="J170"/>
  <c r="J129"/>
  <c i="2" r="J213"/>
  <c i="4" r="BK109"/>
  <c r="BK93"/>
  <c i="3" r="J180"/>
  <c i="2" r="BK232"/>
  <c r="J153"/>
  <c i="4" r="BK106"/>
  <c i="3" r="J188"/>
  <c r="BK132"/>
  <c i="2" r="BK198"/>
  <c i="3" r="BK204"/>
  <c r="J100"/>
  <c i="2" r="J192"/>
  <c i="3" r="J204"/>
  <c r="J123"/>
  <c i="2" r="BK213"/>
  <c i="4" r="J93"/>
  <c i="3" r="BK176"/>
  <c i="2" r="J170"/>
  <c i="3" r="BK150"/>
  <c r="BK94"/>
  <c i="2" r="BK125"/>
  <c i="4" r="BK102"/>
  <c i="3" r="J164"/>
  <c i="2" r="J205"/>
  <c r="J113"/>
  <c i="4" r="J90"/>
  <c i="3" r="J140"/>
  <c i="2" r="J158"/>
  <c i="3" r="J134"/>
  <c i="2" r="J211"/>
  <c i="3" r="BK167"/>
  <c r="J132"/>
  <c r="J103"/>
  <c i="2" r="BK130"/>
  <c i="3" r="BK188"/>
  <c r="J107"/>
  <c i="2" r="BK153"/>
  <c r="BK117"/>
  <c i="3" r="J119"/>
  <c i="2" r="BK237"/>
  <c r="J145"/>
  <c i="4" r="BK96"/>
  <c i="3" r="J150"/>
  <c i="2" r="J243"/>
  <c r="BK105"/>
  <c i="4" r="J102"/>
  <c i="3" r="J143"/>
  <c r="BK110"/>
  <c i="2" r="BK90"/>
  <c i="3" r="BK129"/>
  <c i="2" r="BK215"/>
  <c i="3" r="BK164"/>
  <c r="J110"/>
  <c i="2" r="BK134"/>
  <c i="3" r="BK200"/>
  <c r="BK100"/>
  <c i="2" r="BK140"/>
  <c i="3" r="J137"/>
  <c i="2" r="BK243"/>
  <c r="BK170"/>
  <c i="4" r="J106"/>
  <c i="3" r="BK195"/>
  <c r="J113"/>
  <c i="2" r="BK185"/>
  <c i="4" r="J99"/>
  <c i="3" r="J157"/>
  <c i="2" r="BK205"/>
  <c i="3" r="BK173"/>
  <c r="BK97"/>
  <c i="2" r="BK167"/>
  <c r="J93"/>
  <c i="3" r="BK183"/>
  <c r="J97"/>
  <c i="2" r="BK113"/>
  <c i="3" r="BK140"/>
  <c i="2" r="BK221"/>
  <c r="J117"/>
  <c i="3" r="BK157"/>
  <c r="BK113"/>
  <c i="2" r="BK192"/>
  <c i="4" r="BK90"/>
  <c i="3" r="BK119"/>
  <c i="2" r="J215"/>
  <c i="3" r="BK180"/>
  <c r="BK103"/>
  <c i="2" r="BK226"/>
  <c r="J105"/>
  <c i="4" r="BK99"/>
  <c i="3" r="J192"/>
  <c i="2" r="J226"/>
  <c r="J90"/>
  <c i="4" r="J87"/>
  <c i="3" r="BK116"/>
  <c i="2" r="J125"/>
  <c i="3" r="BK159"/>
  <c r="BK91"/>
  <c i="2" r="J140"/>
  <c i="3" r="BK170"/>
  <c r="J116"/>
  <c r="J91"/>
  <c i="2" r="BK93"/>
  <c i="3" r="BK134"/>
  <c i="2" r="J221"/>
  <c r="J130"/>
  <c i="3" r="J146"/>
  <c i="2" r="BK177"/>
  <c i="4" r="J109"/>
  <c i="3" r="J183"/>
  <c r="BK137"/>
  <c i="2" r="J177"/>
  <c i="4" r="J112"/>
  <c i="3" r="J176"/>
  <c r="J94"/>
  <c r="BK192"/>
  <c r="BK126"/>
  <c i="2" r="J134"/>
  <c i="3" r="J195"/>
  <c r="BK143"/>
  <c i="2" r="J232"/>
  <c r="BK98"/>
  <c i="3" r="J167"/>
  <c i="2" r="BK158"/>
  <c i="3" r="J159"/>
  <c r="BK123"/>
  <c i="2" r="BK211"/>
  <c r="J98"/>
  <c i="3" r="J200"/>
  <c r="J154"/>
  <c i="2" r="J198"/>
  <c i="4" r="BK112"/>
  <c r="J96"/>
  <c i="3" r="BK154"/>
  <c i="2" r="J167"/>
  <c i="1" r="AS54"/>
  <c i="2" r="BK145"/>
  <c l="1" r="P225"/>
  <c r="R225"/>
  <c r="T225"/>
  <c r="T124"/>
  <c r="P124"/>
  <c r="P204"/>
  <c i="3" r="BK90"/>
  <c r="R90"/>
  <c r="P153"/>
  <c r="T153"/>
  <c r="R163"/>
  <c r="P179"/>
  <c r="BK191"/>
  <c r="J191"/>
  <c r="J67"/>
  <c r="T191"/>
  <c i="2" r="P89"/>
  <c r="R89"/>
  <c r="BK204"/>
  <c r="J204"/>
  <c r="J65"/>
  <c i="3" r="P90"/>
  <c r="BK153"/>
  <c r="J153"/>
  <c r="J62"/>
  <c r="BK163"/>
  <c r="J163"/>
  <c r="J63"/>
  <c r="T163"/>
  <c r="T179"/>
  <c r="P191"/>
  <c i="4" r="BK86"/>
  <c r="J86"/>
  <c r="J61"/>
  <c i="2" r="BK89"/>
  <c r="T89"/>
  <c r="R204"/>
  <c r="BK124"/>
  <c r="J124"/>
  <c r="J62"/>
  <c r="T204"/>
  <c i="3" r="T90"/>
  <c r="R153"/>
  <c r="P163"/>
  <c r="BK179"/>
  <c r="J179"/>
  <c r="J64"/>
  <c r="R179"/>
  <c r="R191"/>
  <c i="4" r="P86"/>
  <c r="P85"/>
  <c r="P84"/>
  <c i="1" r="AU57"/>
  <c i="2" r="R124"/>
  <c i="4" r="R86"/>
  <c r="R85"/>
  <c r="R84"/>
  <c r="T86"/>
  <c r="T85"/>
  <c r="T84"/>
  <c i="2" r="J52"/>
  <c r="E77"/>
  <c r="BE130"/>
  <c r="BE158"/>
  <c r="BE205"/>
  <c r="BE237"/>
  <c i="3" r="BE119"/>
  <c r="BE123"/>
  <c r="BE132"/>
  <c r="BE137"/>
  <c r="BE167"/>
  <c r="BE170"/>
  <c r="BE188"/>
  <c r="BE195"/>
  <c i="2" r="BE117"/>
  <c r="BE153"/>
  <c r="BE170"/>
  <c r="BE185"/>
  <c r="BK191"/>
  <c r="J191"/>
  <c r="J64"/>
  <c i="3" r="F55"/>
  <c r="J82"/>
  <c r="BE91"/>
  <c r="BE129"/>
  <c r="BE140"/>
  <c r="BE150"/>
  <c r="BE173"/>
  <c r="BE180"/>
  <c r="BE192"/>
  <c i="4" r="E48"/>
  <c r="J52"/>
  <c r="F81"/>
  <c r="BE87"/>
  <c r="BE93"/>
  <c r="BE99"/>
  <c r="BE102"/>
  <c r="BE109"/>
  <c r="BK108"/>
  <c r="J108"/>
  <c r="J63"/>
  <c r="BE112"/>
  <c i="2" r="BE98"/>
  <c r="BE140"/>
  <c r="BE192"/>
  <c r="BE221"/>
  <c i="3" r="BE94"/>
  <c r="BE107"/>
  <c r="BE126"/>
  <c r="BE176"/>
  <c r="BK203"/>
  <c r="J203"/>
  <c r="J68"/>
  <c i="4" r="BE90"/>
  <c r="BE96"/>
  <c r="BE106"/>
  <c r="BK111"/>
  <c r="J111"/>
  <c r="J64"/>
  <c i="2" r="BE93"/>
  <c r="BK184"/>
  <c r="J184"/>
  <c r="J63"/>
  <c r="BK242"/>
  <c r="J242"/>
  <c r="J67"/>
  <c i="3" r="BE97"/>
  <c r="BE116"/>
  <c r="BE134"/>
  <c r="BE143"/>
  <c r="BE157"/>
  <c i="2" r="F55"/>
  <c r="BE105"/>
  <c r="BE113"/>
  <c r="BE134"/>
  <c r="BE167"/>
  <c r="BE211"/>
  <c r="BE213"/>
  <c r="BE232"/>
  <c i="3" r="E48"/>
  <c r="BE103"/>
  <c r="BE113"/>
  <c r="BE159"/>
  <c r="BE164"/>
  <c r="BE204"/>
  <c r="BK187"/>
  <c r="J187"/>
  <c r="J66"/>
  <c i="2" r="BE90"/>
  <c r="BE125"/>
  <c r="BE145"/>
  <c r="BE177"/>
  <c r="BE198"/>
  <c r="BE215"/>
  <c r="BE226"/>
  <c r="BE243"/>
  <c r="BK225"/>
  <c r="J225"/>
  <c r="J66"/>
  <c i="3" r="BE100"/>
  <c r="BE110"/>
  <c r="BE146"/>
  <c r="BE154"/>
  <c r="BE183"/>
  <c r="BE200"/>
  <c i="4" r="BK105"/>
  <c r="J105"/>
  <c r="J62"/>
  <c r="J34"/>
  <c i="1" r="AW57"/>
  <c i="2" r="F37"/>
  <c i="1" r="BD55"/>
  <c i="3" r="F36"/>
  <c i="1" r="BC56"/>
  <c i="4" r="F36"/>
  <c i="1" r="BC57"/>
  <c i="2" r="F34"/>
  <c i="1" r="BA55"/>
  <c i="3" r="F34"/>
  <c i="1" r="BA56"/>
  <c i="3" r="J34"/>
  <c i="1" r="AW56"/>
  <c i="3" r="F35"/>
  <c i="1" r="BB56"/>
  <c i="4" r="F37"/>
  <c i="1" r="BD57"/>
  <c i="3" r="F37"/>
  <c i="1" r="BD56"/>
  <c i="4" r="F34"/>
  <c i="1" r="BA57"/>
  <c i="4" r="F35"/>
  <c i="1" r="BB57"/>
  <c i="2" r="J34"/>
  <c i="1" r="AW55"/>
  <c i="2" r="F35"/>
  <c i="1" r="BB55"/>
  <c i="2" r="F36"/>
  <c i="1" r="BC55"/>
  <c i="3" l="1" r="R89"/>
  <c r="R88"/>
  <c r="T89"/>
  <c r="T88"/>
  <c i="2" r="T88"/>
  <c r="T87"/>
  <c r="BK88"/>
  <c r="BK87"/>
  <c r="J87"/>
  <c i="3" r="P89"/>
  <c r="P88"/>
  <c i="1" r="AU56"/>
  <c i="2" r="R88"/>
  <c r="R87"/>
  <c r="P88"/>
  <c r="P87"/>
  <c i="1" r="AU55"/>
  <c i="3" r="J90"/>
  <c r="J61"/>
  <c i="4" r="BK85"/>
  <c r="BK84"/>
  <c r="J84"/>
  <c r="J59"/>
  <c i="2" r="J89"/>
  <c r="J61"/>
  <c i="3" r="BK186"/>
  <c r="J186"/>
  <c r="J65"/>
  <c i="1" r="BC54"/>
  <c r="W32"/>
  <c i="2" r="J30"/>
  <c i="1" r="AG55"/>
  <c i="2" r="J33"/>
  <c i="1" r="AV55"/>
  <c r="AT55"/>
  <c r="BD54"/>
  <c r="W33"/>
  <c i="4" r="J33"/>
  <c i="1" r="AV57"/>
  <c r="AT57"/>
  <c i="3" r="F33"/>
  <c i="1" r="AZ56"/>
  <c i="2" r="F33"/>
  <c i="1" r="AZ55"/>
  <c r="BA54"/>
  <c r="W30"/>
  <c i="3" r="J33"/>
  <c i="1" r="AV56"/>
  <c r="AT56"/>
  <c r="BB54"/>
  <c r="W31"/>
  <c i="4" r="F33"/>
  <c i="1" r="AZ57"/>
  <c i="2" l="1" r="J39"/>
  <c i="3" r="BK89"/>
  <c r="BK88"/>
  <c r="J88"/>
  <c i="2" r="J59"/>
  <c r="J88"/>
  <c r="J60"/>
  <c i="4" r="J85"/>
  <c r="J60"/>
  <c i="1" r="AN55"/>
  <c r="AZ54"/>
  <c r="W29"/>
  <c r="AY54"/>
  <c r="AW54"/>
  <c r="AK30"/>
  <c i="4" r="J30"/>
  <c i="1" r="AG57"/>
  <c r="AN57"/>
  <c i="3" r="J30"/>
  <c i="1" r="AG56"/>
  <c r="AN56"/>
  <c r="AU54"/>
  <c r="AX54"/>
  <c i="3" l="1" r="J59"/>
  <c r="J39"/>
  <c r="J89"/>
  <c r="J60"/>
  <c i="4" r="J3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<sst xmlns="http://schemas.openxmlformats.org/spreadsheetml/2006/main">
  <si>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</si>
  <si>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</si>
  <si>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</si>
  <si>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</si>
  <si>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</si>
  <si>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{7b01c100-b57d-4d52-9af4-c758fb2939ef}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</si>
  <si>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</si>
  <si>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</si>
  <si>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</si>
  <si>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</si>
  <si>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</si>
  <si>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</si>
  <si>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</si>
  <si>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</si>
  <si>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20h113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</si>
  <si>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</si>
  <si>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</si>
  <si>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Nový bezpečnostní přepad, oprava požeráku Dolní Švajgrák</t>
  </si>
  <si>
    <t>KSO:</t>
  </si>
  <si>
    <t/>
  </si>
  <si>
    <t>CC-CZ:</t>
  </si>
  <si>
    <t>Místo:</t>
  </si>
  <si>
    <t>Rotava - Dolní Švajgrák</t>
  </si>
  <si>
    <t>Datum:</t>
  </si>
  <si>
    <t>31. 10. 2020</t>
  </si>
  <si>
    <t>Zadavatel:</t>
  </si>
  <si>
    <t>IČ:</t>
  </si>
  <si>
    <t>Město Rotava, Rotava 1, Sídliště 721</t>
  </si>
  <si>
    <t>DIČ:</t>
  </si>
  <si>
    <t>Uchazeč:</t>
  </si>
  <si>
    <t>Vyplň údaj</t>
  </si>
  <si>
    <t>Projektant:</t>
  </si>
  <si>
    <t>Novaqua s.r.o., Agentura Ekostar s.r.o.</t>
  </si>
  <si>
    <t>True</t>
  </si>
  <si>
    <t>Zpracovatel:</t>
  </si>
  <si>
    <t>Daniela Hahnová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</si>
  <si>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</si>
  <si>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</si>
  <si>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</si>
  <si>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</si>
  <si>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</si>
  <si>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</si>
  <si>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</si>
  <si>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</si>
  <si>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</si>
  <si>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</si>
  <si>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</si>
  <si>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</si>
  <si>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</si>
  <si>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</si>
  <si>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</si>
  <si>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</si>
  <si>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</si>
  <si>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</si>
  <si>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</si>
  <si>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</si>
  <si>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</si>
  <si>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</si>
  <si>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</si>
  <si>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</si>
  <si>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</si>
  <si>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</si>
  <si>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</si>
  <si>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</si>
  <si>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</si>
  <si>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</si>
  <si>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</si>
  <si>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</si>
  <si>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</si>
  <si>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</si>
  <si>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</si>
  <si>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</si>
  <si>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</si>
  <si>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</si>
  <si>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</si>
  <si>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</si>
  <si>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</si>
  <si>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</si>
  <si>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– Oprava požeráku a přístupové lávky</t>
  </si>
  <si>
    <t>STA</t>
  </si>
  <si>
    <t>1</t>
  </si>
  <si>
    <t>{4bb4c2e7-3488-42b8-8c5b-1460e3c1b4b2}</t>
  </si>
  <si>
    <t>2</t>
  </si>
  <si>
    <t>02</t>
  </si>
  <si>
    <t>SO 02 – Bezpečnostní přepad</t>
  </si>
  <si>
    <t>{b437a117-f1f5-473e-a97e-93422361961d}</t>
  </si>
  <si>
    <t>VON</t>
  </si>
  <si>
    <t>Vedlejší a ostatní náklady</t>
  </si>
  <si>
    <t>{f2fce9c9-2ff1-475b-8314-4b9077bbfee8}</t>
  </si>
  <si>
    <t>KRYCÍ LIST SOUPISU PRACÍ</t>
  </si>
  <si>
    <t>Objekt:</t>
  </si>
  <si>
    <t>01 - SO 01 – Oprava požeráku a přístupové lávky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</si>
  <si>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</si>
  <si>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</si>
  <si>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</si>
  <si>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</si>
  <si>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</si>
  <si>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</si>
  <si>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</si>
  <si>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</si>
  <si>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</si>
  <si>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</si>
  <si>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</si>
  <si>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</si>
  <si>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</si>
  <si>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</si>
  <si>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</si>
  <si>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</si>
  <si>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</si>
  <si>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</si>
  <si>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</si>
  <si>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</si>
  <si>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</si>
  <si>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</si>
  <si>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</si>
  <si>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</si>
  <si>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</si>
  <si>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</si>
  <si>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</si>
  <si>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</si>
  <si>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</si>
  <si>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</si>
  <si>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</si>
  <si>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</si>
  <si>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</si>
  <si>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2020 02</t>
  </si>
  <si>
    <t>4</t>
  </si>
  <si>
    <t>PP</t>
  </si>
  <si>
    <t>Čerpání vody na dopravní výšku do 10 m s uvažovaným průměrným přítokem do 500 l/min</t>
  </si>
  <si>
    <t>PSC</t>
  </si>
  <si>
    <t xml:space="preserve">Poznámka k souboru cen:_x000d_
1.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2. V cenách jsou započteny i náklady montáž a demontáž potrubí nebo hadice v délce do 20 m. Pro převedení vody na vzdálenost větší než 20 m se použijí položky souboru cen 115 00-11 Převedení vody potrubím tohoto katalogu._x000d_
3. V cenách nejsou započteny náklady na zřízení čerpacích jímek nebo projektovaných studní:_x000d_
a) kopaných; tyto se oceňují příslušnými cenami části A03 Hloubené vykopávky._x000d_
b) vrtaných; tyto se oceňují příslušnými cenami katalogu 800-2 Zvláštní zakládání objektů._x000d_
4. Doba, po kterou nejsou čerpadla v činnosti, se neoceňuje. Výjimkou je přerušení čerpání vody na dobu do 15 minut jednotlivě; toto přerušení se od doby čerpání neodečítá._x000d_
5. Dopravní výškou vody se rozumí svislá vzdálenost mezi hladinou vody v jímce sníženou čerpáním a vodorovnou rovinou proloženou osou nejvyššího bodu výtlačného potrubí._x000d_
6. Množství jednotek se určuje v hodinách doby, po kterou je jednotlivé čerpadlo, popř. celý soubor čerpadel v činnosti._x000d_
7. Počet měrných jednotek se určí samostatně za každé čerpací místo (jámu, studnu, šachtu)._x000d_
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</si>
  <si>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</si>
  <si>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</si>
  <si>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</si>
  <si>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</si>
  <si>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</si>
  <si>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VV</t>
  </si>
  <si>
    <t>10</t>
  </si>
  <si>
    <t>Součet</t>
  </si>
  <si>
    <t>3</t>
  </si>
  <si>
    <t>122251101</t>
  </si>
  <si>
    <t>Odkopávky a prokopávky nezapažené v hornině třídy těžitelnosti I, skupiny 3 objem do 20 m3 strojně</t>
  </si>
  <si>
    <t>m3</t>
  </si>
  <si>
    <t>411776121</t>
  </si>
  <si>
    <t>Odkopávky a prokopávky nezapažené strojně v hornině třídy těžitelnosti I skupiny 3 do 20 m3</t>
  </si>
  <si>
    <t xml:space="preserve">Poznámka k souboru cen:_x000d_
1. V cenách jsou započteny i náklady na přehození výkopku na vzdálenost do 3 m nebo naložení na dopravní prostředek._x000d_
</t>
  </si>
  <si>
    <t>"požerák + kádiště"</t>
  </si>
  <si>
    <t>3,17*1,5+3,06*1,5+0,58*2</t>
  </si>
  <si>
    <t>"případné sedimenty"</t>
  </si>
  <si>
    <t>162253102</t>
  </si>
  <si>
    <t>Vodorovné přemístění nánosu z nádrží do 40 m při únosnost dna do 40 kPa</t>
  </si>
  <si>
    <t>Vodorovné přemístění nánosu z vodních nádrží nebo rybníků s vyklopením a hrubým urovnáním skládky při únosnosti dna přes 15 do 40 kPa, na vzdálenost přes 20 do 40 m</t>
  </si>
  <si>
    <t xml:space="preserve">Poznámka k souboru cen:_x000d_
1. Ceny jsou určeny pro vodorovné přemístění nánosů na vzdálenost přes 20 m těžními stroji, které vyvozují tlak na nános do 60 kPa._x000d_
2. Ceny nelze použít pro vodorovné přemístění nánosu na vzdálenost přes 20 m obvyklými dopravními prostředky; toto přemístění se oceňuje cenami souborů cen 162... Vodorovné přemístění výkopku katalogu 800-1 Zemní práce._x000d_
3. Množství jednotek se určí v m3 nánosu v rostlém stavu._x000d_
</t>
  </si>
  <si>
    <t>5</t>
  </si>
  <si>
    <t>181912111</t>
  </si>
  <si>
    <t>Úprava pláně v hornině třídy těžitelnosti I, skupiny 3 bez zhutnění ručně</t>
  </si>
  <si>
    <t>m2</t>
  </si>
  <si>
    <t>1573478555</t>
  </si>
  <si>
    <t>Úprava pláně vyrovnáním výškových rozdílů ručně v hornině třídy těžitelnosti I skupiny 3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</si>
  <si>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ručně._x000d_
4. Ceny se zhutněním jsou určeny pro jakoukoliv míru zhutnění._x000d_
</t>
  </si>
  <si>
    <t>3*1+1*1,57</t>
  </si>
  <si>
    <t>6</t>
  </si>
  <si>
    <t>182112121</t>
  </si>
  <si>
    <t>Svahování v zářezech v hornině třídy těžitelnosti I, skupiny 3 ručně</t>
  </si>
  <si>
    <t>11649397</t>
  </si>
  <si>
    <t>Svahování trvalých svahů do projektovaných profilů ručně s potřebným přemístěním výkopku při svahování v zářezech v hornině třídy těžitelnosti I skupiny 3</t>
  </si>
  <si>
    <t xml:space="preserve">Poznámka k souboru cen:_x000d_
1. Ceny jsou určeny pro svahování všech nově zřizovaných ploch výkopů nebo násypů ve sklonu přes 1 : 5._x000d_
2. Úprava ploch vodorovných nebo ve sklonu do 1 : 5 se oceňuje cenami souboru cen 181 Úprava pláně vyrovnáním výškových rozdílů ručně._x000d_
</t>
  </si>
  <si>
    <t>"požerák a kádiště"</t>
  </si>
  <si>
    <t>0,86*14,4</t>
  </si>
  <si>
    <t>"schodiště"</t>
  </si>
  <si>
    <t>5,9*1,5</t>
  </si>
  <si>
    <t>Zakládání</t>
  </si>
  <si>
    <t>7</t>
  </si>
  <si>
    <t>213141131</t>
  </si>
  <si>
    <t>Zřízení vrstvy z geotextilie ve sklonu do 1:1 š do 3 m</t>
  </si>
  <si>
    <t>16</t>
  </si>
  <si>
    <t>Zřízení vrstvy z geotextilie filtrační, separační, odvodňovací, ochranné, výztužné nebo protierozní ve sklonu přes 1:2 do 1:1, šířky do 3 m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</si>
  <si>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</si>
  <si>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6*1,5</t>
  </si>
  <si>
    <t>8</t>
  </si>
  <si>
    <t>M</t>
  </si>
  <si>
    <t>69311083</t>
  </si>
  <si>
    <t>geotextilie netkaná separační, ochranná, filtrační, drenážní PP 600g/m2</t>
  </si>
  <si>
    <t>1251841171</t>
  </si>
  <si>
    <t>P</t>
  </si>
  <si>
    <t>Poznámka k položce:_x000d_
geotextilie netkaná (polypropylen) min 500 g/m2</t>
  </si>
  <si>
    <t>9 * 1,15</t>
  </si>
  <si>
    <t>9</t>
  </si>
  <si>
    <t>23131131R</t>
  </si>
  <si>
    <t>Dod.+Mtž. - schodiště</t>
  </si>
  <si>
    <t>kus</t>
  </si>
  <si>
    <t>20</t>
  </si>
  <si>
    <t>"dubové fošny š.200mm, tl.30mm dl.1,5m - 20 ks"</t>
  </si>
  <si>
    <t>"zaberaněné dubové kuláče pr.100 mm, dl.1,0 m - 30 ks"</t>
  </si>
  <si>
    <t>23131132R</t>
  </si>
  <si>
    <t>Dod.+Mtž. - kádiště</t>
  </si>
  <si>
    <t>22</t>
  </si>
  <si>
    <t>"dodání a osazení silničního panelu"</t>
  </si>
  <si>
    <t>11</t>
  </si>
  <si>
    <t>23131133R</t>
  </si>
  <si>
    <t>Dod.+Mtž. - typový požerák</t>
  </si>
  <si>
    <t>24</t>
  </si>
  <si>
    <t>"dvoudrážkový betonový typový požerák 650x620 mm"</t>
  </si>
  <si>
    <t>"s uzamykatelným krycím plechem"</t>
  </si>
  <si>
    <t>"vč. česlí, dubových dluží, dubové fošny pro vodočetnou lať"</t>
  </si>
  <si>
    <t>"a vč. kotevní výztuže a závlačí"</t>
  </si>
  <si>
    <t>12</t>
  </si>
  <si>
    <t>23131134R</t>
  </si>
  <si>
    <t>Dod.+Mtž. - ocelová lávka</t>
  </si>
  <si>
    <t>26</t>
  </si>
  <si>
    <t>"ocelové prvky, nosníky, zábradlí, pororošty"</t>
  </si>
  <si>
    <t>13</t>
  </si>
  <si>
    <t>272354111</t>
  </si>
  <si>
    <t>Bednění základových kleneb - zřízení</t>
  </si>
  <si>
    <t>28</t>
  </si>
  <si>
    <t>Bednění základových konstrukcí kleneb zřízení</t>
  </si>
  <si>
    <t xml:space="preserve">Poznámka k souboru cen:_x000d_
1. V ceně -4111 jsou započteny i náklady na založení, sestavení a osazení systémového bednění mobilním jeřábem, nástřik bednění odformovacím postřikem, měsíční nájemné rámů inventárního bednění a spínacích prvků vztažené k ploše bednění, spotřebu výplní rámů bednění z překližek pro nepohledové bednění a distančních prvků._x000d_
2. Drobný spotřební materiál (např. hřebíky, vruty, materiál pro vyplnění kuželových otvorů v základu po spínacích tyčích bednění) je započten v režijních nákladech._x000d_
3. V ceně -4211 je započteno odbednění a očištění bednění._x000d_
4. V cenách nejsou obsaženy náklady na bednění vložky nebo výplně pracovních a dilatačních spár základu._x000d_
</t>
  </si>
  <si>
    <t>"vč. rohových lišt 30 mm na viditelných hranách"</t>
  </si>
  <si>
    <t>"základ pod požerákem"</t>
  </si>
  <si>
    <t>2*(1+1,57)*0,6</t>
  </si>
  <si>
    <t>"základ lávky"</t>
  </si>
  <si>
    <t>2*(0,4+1)*0,6</t>
  </si>
  <si>
    <t>14</t>
  </si>
  <si>
    <t>272354211</t>
  </si>
  <si>
    <t>Bednění základových kleneb - odstranění</t>
  </si>
  <si>
    <t>30</t>
  </si>
  <si>
    <t>Bednění základových konstrukcí kleneb odstranění bednění</t>
  </si>
  <si>
    <t>274311127</t>
  </si>
  <si>
    <t>Základové pasy, prahy, věnce a ostruhy z betonu prostého C 25/30</t>
  </si>
  <si>
    <t>32</t>
  </si>
  <si>
    <t>Základové konstrukce z betonu prostého pasy, prahy, věnce a ostruhy ve výkopu nebo na hlavách pilot C 25/30</t>
  </si>
  <si>
    <t xml:space="preserve">Poznámka k souboru cen:_x000d_
1. V cenách jsou započteny i náklady na:_x000d_
a) kontrolu bednění před betonáží, vlastní betonáž zejména čerpadlem betonu, rozhrnutí a hutnění betonu požadované konzistence, uhlazení horního povrchu základu s případnou technologickou přestávkou nutnou pro vytvoření založení dříku opěry nebo pilíře,_x000d_
b) ošetření a ochranu čerstvě uloženého betonu._x000d_
2. V cenách nejsou započteny náklady na:_x000d_
a) zhutnění podkladní vrstvy nebo vyčištění základové spáry u plošného založení,_x000d_
b) zhotovení vrtací šablony pilot nebo odbourání hlav pilot u základu založeného na pilotách._x000d_
</t>
  </si>
  <si>
    <t>"beton C25/30 XF3 XC2"</t>
  </si>
  <si>
    <t>"patka lávky"</t>
  </si>
  <si>
    <t>1*0,4*1</t>
  </si>
  <si>
    <t>275321511</t>
  </si>
  <si>
    <t>Základové patky ze ŽB bez zvýšených nároků na prostředí tř. C 25/30</t>
  </si>
  <si>
    <t>34</t>
  </si>
  <si>
    <t>Základy z betonu železového (bez výztuže) patky z betonu bez zvláštních nároků na prostředí tř. C 25/30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</si>
  <si>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</si>
  <si>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"základová deska požeráku"</t>
  </si>
  <si>
    <t>1,57*1*0,6</t>
  </si>
  <si>
    <t>Svislé a kompletní konstrukce</t>
  </si>
  <si>
    <t>17</t>
  </si>
  <si>
    <t>321368211</t>
  </si>
  <si>
    <t>Výztuž železobetonových konstrukcí vodních staveb ze svařovaných sítí</t>
  </si>
  <si>
    <t>t</t>
  </si>
  <si>
    <t>36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</si>
  <si>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</si>
  <si>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 xml:space="preserve">Poznámka k souboru cen:_x000d_
1. Ceny lze použít i pro:_x000d_
a) výztuž prováděnou v obedněných prostorách,_x000d_
b) výztuž koster obalených sítí; potažení kostry hustým pletivem se oceňuje individuálně,_x000d_
c) výztuž z armokošů._x000d_
2. V cenách jsou započteny i náklady na bodové svařování nahrazující vázaní drátem._x000d_
3. V cenách nejsou započteny náklady na provedení nosných svarů a na provedení svarů přenášejících tahová napětí při přepravě a montáži výztuže z vyztužených koster; tyto se oceňují cenami souboru cen 320 36-0 Svařované nosné spoje._x000d_
4. Množství jednotek se stanoví v t hmotnosti výztuže bez prostřihu._x000d_
</t>
  </si>
  <si>
    <t>"KARI 6/100/100 - KH 30 - upřesňuje výrobce požeráku"</t>
  </si>
  <si>
    <t>2*1*1,57*0,00444</t>
  </si>
  <si>
    <t>Vodorovné konstrukce</t>
  </si>
  <si>
    <t>18</t>
  </si>
  <si>
    <t>464531111</t>
  </si>
  <si>
    <t>Pohoz z hrubého drceného kamenivo zrno 32 až 63 mm z terénu</t>
  </si>
  <si>
    <t>38</t>
  </si>
  <si>
    <t>Pohoz dna nebo svahů jakékoliv tloušťky z hrubého drceného kameniva, z terénu, frakce 32 - 63 mm</t>
  </si>
  <si>
    <t xml:space="preserve">Poznámka k souboru cen:_x000d_
1. Ceny neplatí pro zpevnění dna nebo svahů drceným kamenivem 63-125 mm prolévaným cementovou maltou s uzavírací vrstvou tl.do 50 mm z betonu, na povrchu uhlazenou; tyto práce se oceňují cenami souboru cen 469 52-1 . Zpevnění drceným kamenivem 63-125 mm prolévaným cementovou maltou._x000d_
2. V cenách jsou započteny i náklady na úpravu jednotlivých kamenů hmotnosti přes 500 kg dodatečným rozpojením na místě uložení._x000d_
3. Objem se stanoví v m3 pohozu._x000d_
</t>
  </si>
  <si>
    <t>"podsyp a obsyp kádiště, obsyp požeráku a výplň schodiště"</t>
  </si>
  <si>
    <t>19</t>
  </si>
  <si>
    <t>464531112</t>
  </si>
  <si>
    <t>Pohoz z hrubého drceného kamenivo zrno 63 až 125 mm z terénu</t>
  </si>
  <si>
    <t>40</t>
  </si>
  <si>
    <t>Pohoz dna nebo svahů jakékoliv tloušťky z hrubého drceného kameniva, z terénu, frakce 63 - 125 mm</t>
  </si>
  <si>
    <t>"obnova návodního líce hráze"</t>
  </si>
  <si>
    <t>1,6*1,5+0,6</t>
  </si>
  <si>
    <t>Trubní vedení</t>
  </si>
  <si>
    <t>871370310</t>
  </si>
  <si>
    <t>Montáž kanalizačního potrubí hladkého plnostěnného SN 10 z polypropylenu DN 300</t>
  </si>
  <si>
    <t>m</t>
  </si>
  <si>
    <t>42</t>
  </si>
  <si>
    <t>Montáž kanalizačního potrubí z plastů z polypropylenu PP hladkého plnostěnného SN 10 DN 300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</si>
  <si>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</si>
  <si>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"vč. uříznutí a napojení s kolenem na stávající potrubí a nový požerák"</t>
  </si>
  <si>
    <t>1,5</t>
  </si>
  <si>
    <t>28614384</t>
  </si>
  <si>
    <t>trubka kanalizační PP korugovaná DN 400x3000mm s hrdlem SN8</t>
  </si>
  <si>
    <t>-1108103632</t>
  </si>
  <si>
    <t>28617324</t>
  </si>
  <si>
    <t>koleno kanalizace PP KG DN 400x15°</t>
  </si>
  <si>
    <t>759401364</t>
  </si>
  <si>
    <t>23</t>
  </si>
  <si>
    <t>899623171</t>
  </si>
  <si>
    <t>Obetonování potrubí nebo zdiva stok betonem prostým tř. C 25/30 v otevřeném výkopu</t>
  </si>
  <si>
    <t>48</t>
  </si>
  <si>
    <t>Obetonování potrubí nebo zdiva stok betonem prostým v otevřeném výkopu, beton tř. C 25/30</t>
  </si>
  <si>
    <t xml:space="preserve">Poznámka k souboru cen:_x000d_
1. Obetonování zdiva stok ve štole se oceňuje cenami souboru cen 359 31-02 Výplň za rubem cihelného zdiva stok části A 03 tohoto katalogu._x000d_
</t>
  </si>
  <si>
    <t>0,4*1,2</t>
  </si>
  <si>
    <t>899643111</t>
  </si>
  <si>
    <t>Bednění pro obetonování potrubí otevřený výkop</t>
  </si>
  <si>
    <t>50</t>
  </si>
  <si>
    <t>Bednění pro obetonování potrubí v otevřeném výkopu</t>
  </si>
  <si>
    <t>(0,45+0,3)*2*(1,12+1,34)+0,18*0,7</t>
  </si>
  <si>
    <t>Ostatní konstrukce a práce-bourání</t>
  </si>
  <si>
    <t>25</t>
  </si>
  <si>
    <t>960111221</t>
  </si>
  <si>
    <t>Bourání vodních staveb z dílců prefabrikovaných betonových a železobetonových, z vodní hladiny</t>
  </si>
  <si>
    <t>52</t>
  </si>
  <si>
    <t>Bourání konstrukcí vodních staveb z hladiny, s naložením vybouraných hmot a suti na dopravní prostředek nebo s odklizením na hromady do vzdálenosti 20 m z dílců prefabrikovaných betonových a železobetonových</t>
  </si>
  <si>
    <t xml:space="preserve">Poznámka k souboru cen:_x000d_
1. Ceny jsou určeny:_x000d_
a) cena 960 11-1221 i pro bourání:_x000d_
- konstrukcí z prostého nebo prokládaného betonu a asfaltobetonu,_x000d_
- patky z prefabrikátů,_x000d_
- záhozu z betonových bloků,_x000d_
- dlažby z kamene,_x000d_
- dlažby z betonových desek a tvárnic,_x000d_
- skruží studní pro kontrolní měření, pozorování čerpání vody,_x000d_
- prefabrikovaných obezdívek krátkých ražených štol,_x000d_
- prefabrikovaných těles kabelových tratí._x000d_
b) cena 960 19-1241 i pro bourání:_x000d_
- kamenných krycích desek,_x000d_
- obkladního zdiva,_x000d_
- schodů z kopáků,_x000d_
- balvanitého skluzu._x000d_
c) cena 960 21-1251 i pro bourání:_x000d_
- kyklopského zdiva,_x000d_
- těsnícího jádra z asfaltové malty i asfaltové malty prokládané kamenem,_x000d_
- patky z lomového kamene,_x000d_
- záhozu a pohozu prolitého cementovou nebo asfaltovou maltou,_x000d_
- rovnaniny z lomového kamene,_x000d_
- schodů z lomového kamene,_x000d_
- zdiva cihelného, tvárnicového, příček, mazanin a potěrů,_x000d_
- monolitických obezdívek krátkých ražených štol,_x000d_
d) cena 960 32-1271 i pro bourání betonových konstrukcí s vloženými ocelovými trubkami (pro měření a pozorování)._x000d_
2. Ceny nelze použít pro:_x000d_
a) bourání ve výkopišti, kdy bourání je součástí zemních prací; tyto práce se oceňují cenami katalogu 800-1 Zemní práce,_x000d_
b) bourání konstrukcí lože z kameniva, filtračních vrstev záhozu z lomového kamene, pohozu z kamene a kameniva; toto se oceňuje cenami katalogu 800-1 Zemní práce,_x000d_
c) bourání opeření svodidel, drátokamenného opevnění, břehového opevnění perforovanou folií, obsluhovacích lávek a stavidlových tabulí, limnigrafických latí, geotextilií; tyto práce se oceňují individuálně._x000d_
3. V cenách jsou započteny i náklady na bourání geotextilií, výplně otvorů tvárnic, drenáží, trubek a dilatačních prvků apod., zabudovaných v bouraných konstrukcích._x000d_
4. V cenách nejsou započteny náklady na:_x000d_
a) roubení horniny za bouranými konstrukcemi. Tyto se oceňují cenami katalogu 800-1 Zemní práce,_x000d_
b) svislou dopravu suti; tyto práce se oceňují cenami souboru cen 997 32-12 Svislá doprava suti a vybouraných hmot,_x000d_
c) vodorovnou dopravu suti na vzdálenost přes 20 m; tyto práce se oceňují cenami souboru cen 997 32-1 . . Vodorovná doprava suti a vybouraných hmot s tím, že započtených 20 m se z celkové dopravní vzdálenosti neodečítá,_x000d_
d) uložení suti a vybouraných hmot do násypu nebo na skládku; tyto práce se oceňují cenami katalogu 800-1 Zemní práce._x000d_
5. Objem se stanoví v m3 bourané konstrukce._x000d_
6. Pro bourání vodních staveb ze břehu nebo z koruny hráze lze použít ceny souboru cen 9660 .. Bourání konstrukcí ve vodních tocích katalogu 831-2 Hydromeliorace lesnickotechnické._x000d_
</t>
  </si>
  <si>
    <t>"odstranění předpokládaného základu stávajícího požeráku"</t>
  </si>
  <si>
    <t>1,0*1,5*0,6</t>
  </si>
  <si>
    <t>97908311R</t>
  </si>
  <si>
    <t>Vodorovné přemístění suti s naložením a složením na skládku do 3000 m vč. příp. poplatku</t>
  </si>
  <si>
    <t>54</t>
  </si>
  <si>
    <t>"odvoz ocelového požeráku do výkupu a suti na skládku města pro zpětné využití vč. případného poplatku"</t>
  </si>
  <si>
    <t>0,335+2,202</t>
  </si>
  <si>
    <t>27</t>
  </si>
  <si>
    <t>981332111R</t>
  </si>
  <si>
    <t>Demolice ocelových konstrukcí hal, technologických zařízení apod.</t>
  </si>
  <si>
    <t>56</t>
  </si>
  <si>
    <t>"odstranění ocelového požeráku"</t>
  </si>
  <si>
    <t>0,100*(2,55+0,5)+0,030</t>
  </si>
  <si>
    <t>99</t>
  </si>
  <si>
    <t>Přesun hmot</t>
  </si>
  <si>
    <t>998324011</t>
  </si>
  <si>
    <t>Přesun hmot pro objekty související se sypanými hrázemi a vodní elektrárny</t>
  </si>
  <si>
    <t>58</t>
  </si>
  <si>
    <t>Přesun hmot pro objekty budované v souvislosti se sypanými hrázemi a vodní elektrárny dopravní vzdálenost do 500 m</t>
  </si>
  <si>
    <t xml:space="preserve">Poznámka k souboru cen:_x000d_
1. Ceny jsou určeny pro jakoukoliv konstrukčně-materiálovou charakteristiku._x000d_
</t>
  </si>
  <si>
    <t>02 - SO 02 – Bezpečnostní přepad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</si>
  <si>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</si>
  <si>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</si>
  <si>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</si>
  <si>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</si>
  <si>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112101101</t>
  </si>
  <si>
    <t>Odstranění stromů listnatých průměru kmene do 300 mm</t>
  </si>
  <si>
    <t>-1705822275</t>
  </si>
  <si>
    <t>Odstranění stromů s odřezáním kmene a s odvětvením listnatých, průměru kmene přes 100 do 300 mm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</si>
  <si>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</si>
  <si>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112201112</t>
  </si>
  <si>
    <t>Odstranění pařezů D do 0,3 m v rovině a svahu 1:5 s odklizením do 20 m a zasypáním jámy</t>
  </si>
  <si>
    <t>1526450288</t>
  </si>
  <si>
    <t>Odstranění pařezu v rovině nebo na svahu do 1:5 o průměru pařezu na řezné ploše přes 200 do 300 mm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</si>
  <si>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</si>
  <si>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-1074675107</t>
  </si>
  <si>
    <t>-775749044</t>
  </si>
  <si>
    <t>121151113</t>
  </si>
  <si>
    <t>Sejmutí ornice plochy do 500 m2 tl vrstvy do 200 mm strojně</t>
  </si>
  <si>
    <t>-1923561372</t>
  </si>
  <si>
    <t>Sejmutí ornice strojně při souvislé ploše přes 100 do 500 m2, tl. vrstvy do 200 mm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</si>
  <si>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</si>
  <si>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45,0/0,2</t>
  </si>
  <si>
    <t>122251104</t>
  </si>
  <si>
    <t>Odkopávky a prokopávky nezapažené v hornině třídy těžitelnosti I, skupiny 3 objem do 500 m3 strojně</t>
  </si>
  <si>
    <t>1615007885</t>
  </si>
  <si>
    <t>Odkopávky a prokopávky nezapažené strojně v hornině třídy těžitelnosti I skupiny 3 přes 100 do 500 m3</t>
  </si>
  <si>
    <t>129253101</t>
  </si>
  <si>
    <t>Čištění otevřených koryt vodotečí šíře dna do 5 m hl do 2,5 m v hornině třídy těžitelnosti I skupiny 3 strojně</t>
  </si>
  <si>
    <t>1306690882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</si>
  <si>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</si>
  <si>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 xml:space="preserve">Poznámka k souboru cen:_x000d_
1. Ceny jsou určeny pro čištění vodních koryt upravených i neupravených na suchu nebo při hloubce vody do 300 mm nad původním dnem._x000d_
2. V cenách jsou započteny i náklady na svislé přehození výkopku._x000d_
3. V cenách nejsou započteny náklady pro vodorovné přemístění nánosu na vzdálenost přes 3 m ; toto přemístění se oceňuje cenami souborů cen 162 ... Vodorovné přemístění výkopku katalogu 800-1 Zemní práce._x000d_
4. Ceny nelze použít pro:_x000d_
a) čištění vodních koryt, které nejsou omezeny po obou stranách zdmi při průměrné tloušťce nánosu přes 500 mm; tyto práce se oceňují podle své povahy cenami souborů cen 124.. Vykopávky pro koryta vodotečí nebo 127 ... Vykopávky pod vodou zářezů pro shybky a jiná podzemní vedení katalogu 800-1 Zemní práce,_x000d_
b) čištění vodních koryt při hloubce vody přes 300 mm; tyto práce se oceňují cenami souboru cen 127... Vykopávky pod vodou zářezů pro shybky a jiná podzemní vedení katalogu 800-1 Zemní práce,_x000d_
c) čištění uzavřených koryt vodotečí; tyto zemní práce se oceňují individuálně;_x000d_
d) shrabání organických naplavenin na břehových plochách po velké vodě; tyto práce se oceňují cenami souboru cen 185 ... Shrabání pokoseného porostu a organických naplavenin._x000d_
5. Čištění otevřených koryt vodotečí při šířce dna do 5 m a hloubce koryta přes 2,5 m a při šířce dna přes 5 m a hloubce koryta přes 5 m se oceňuje tak, že k cenám tohoto souboru cen se vždy připočítává za každých dalších i započatých 1,5 m hloubky jedno přehození výkopku příslušnou cenou souboru cen 166 1.... Přehození neulehlého výkopku katalogu 800-1 Zemní práce._x000d_
6. Množství jednotek se určuje v m3 nánosu z anorganických nebo organických hmot._x000d_
</t>
  </si>
  <si>
    <t>132251101</t>
  </si>
  <si>
    <t xml:space="preserve">Hloubení rýh nezapažených  š do 800 mm v hornině třídy těžitelnosti I, skupiny 3 objem do 20 m3 strojně</t>
  </si>
  <si>
    <t>-597853494</t>
  </si>
  <si>
    <t>Hloubení nezapažených rýh šířky do 800 mm strojně s urovnáním dna do předepsaného profilu a spádu v hornině třídy těžitelnosti I skupiny 3 do 20 m3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</si>
  <si>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</si>
  <si>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133251101</t>
  </si>
  <si>
    <t>Hloubení šachet nezapažených v hornině třídy těžitelnosti I, skupiny 3 objem do 20 m3</t>
  </si>
  <si>
    <t>1002793061</t>
  </si>
  <si>
    <t>Hloubení nezapažených šachet strojně v hornině třídy těžitelnosti I skupiny 3 do 20 m3</t>
  </si>
  <si>
    <t xml:space="preserve">Poznámka k souboru cen:_x000d_
1. Ceny jsou určeny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3 m od hrany šachty nebo naložení na dopravní prostředek._x000d_
</t>
  </si>
  <si>
    <t>162251102</t>
  </si>
  <si>
    <t>Vodorovné přemístění do 50 m výkopku/sypaniny z horniny třídy těžitelnosti I, skupiny 1 až 3</t>
  </si>
  <si>
    <t>-2034633049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</si>
  <si>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</si>
  <si>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</si>
  <si>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 výkopy" 150+4+12,5+3,15</t>
  </si>
  <si>
    <t>171103211</t>
  </si>
  <si>
    <t>Uložení sypanin z horniny třídy těžitelnosti I a II, skupiny 1 až 4 do hrází kanálů se zhutněním 100 % PS C s příměsí jílu do 20 %</t>
  </si>
  <si>
    <t>-502588498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</si>
  <si>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do 20 % objemu</t>
  </si>
  <si>
    <t xml:space="preserve">Poznámka k souboru cen:_x000d_
1. Ceny nelze použít pro rozšíření návodního nebo vzdušného líce zemních hrází, jehož šířka je menší než 3 m; toto rozšíření se ocení cenou 172 15-3102 Zřízení těsnícího jádra nebo šířky těsnící vrstvy přes 1 do 3 m._x000d_
</t>
  </si>
  <si>
    <t>174111101</t>
  </si>
  <si>
    <t>Zásyp jam, šachet rýh nebo kolem objektů sypaninou se zhutněním ručně</t>
  </si>
  <si>
    <t>-1797513815</t>
  </si>
  <si>
    <t>Zásyp sypaninou z jakékoliv horniny ručně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</si>
  <si>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</si>
  <si>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181411131</t>
  </si>
  <si>
    <t>Založení parkového trávníku výsevem plochy do 1000 m2 v rovině a ve svahu do 1:5</t>
  </si>
  <si>
    <t>-1155383733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</si>
  <si>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</si>
  <si>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</si>
  <si>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00572472</t>
  </si>
  <si>
    <t>osivo směs travní krajinná-rovinná</t>
  </si>
  <si>
    <t>kg</t>
  </si>
  <si>
    <t>1103278389</t>
  </si>
  <si>
    <t>181152301</t>
  </si>
  <si>
    <t>Úprava pláně pro silnice a dálnice v zářezech bez zhutnění</t>
  </si>
  <si>
    <t>1709258498</t>
  </si>
  <si>
    <t>Úprava pláně na stavbách silnic a dálnic strojně v zářezech mimo skalních bez zhutnění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</si>
  <si>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</si>
  <si>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181152302</t>
  </si>
  <si>
    <t>Úprava pláně pro silnice a dálnice v zářezech se zhutněním</t>
  </si>
  <si>
    <t>-1173401385</t>
  </si>
  <si>
    <t>Úprava pláně na stavbách silnic a dálnic strojně v zářezech mimo skalních se zhutněním</t>
  </si>
  <si>
    <t>182151111</t>
  </si>
  <si>
    <t>Svahování v zářezech v hornině třídy těžitelnosti I, skupiny 1 až 3 strojně</t>
  </si>
  <si>
    <t>-1306226796</t>
  </si>
  <si>
    <t>Svahování trvalých svahů do projektovaných profilů strojně s potřebným přemístěním výkopku při svahování v zářezech v hornině třídy těžitelnosti I, skupiny 1 až 3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</si>
  <si>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</si>
  <si>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182251101</t>
  </si>
  <si>
    <t>Svahování násypů strojně</t>
  </si>
  <si>
    <t>-1333804098</t>
  </si>
  <si>
    <t>Svahování trvalých svahů do projektovaných profilů strojně s potřebným přemístěním výkopku při svahování násypů v jakékoliv hornině</t>
  </si>
  <si>
    <t>181351103</t>
  </si>
  <si>
    <t>Rozprostření ornice tl vrstvy do 200 mm pl do 500 m2 v rovině nebo ve svahu do 1:5 strojně</t>
  </si>
  <si>
    <t>1017304805</t>
  </si>
  <si>
    <t>Rozprostření a urovnání ornice v rovině nebo ve svahu sklonu do 1:5 strojně při souvislé ploše přes 100 do 500 m2, tl. vrstvy do 200 mm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</si>
  <si>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</si>
  <si>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10364101</t>
  </si>
  <si>
    <t xml:space="preserve">zemina pro terénní úpravy -  ornice</t>
  </si>
  <si>
    <t>-1899724066</t>
  </si>
  <si>
    <t>45,0*1,8</t>
  </si>
  <si>
    <t>321222111</t>
  </si>
  <si>
    <t>Zdění obkladního zdiva vodních staveb řádkového</t>
  </si>
  <si>
    <t>-800796757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</si>
  <si>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</si>
  <si>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 xml:space="preserve">Poznámka k souboru cen:_x000d_
1. Ceny -2311, -2312 lze použít i pro:_x000d_
a) osazení kamenných desek největší tl. přes 300 mm,_x000d_
b) zdivo kvádrové z šablonových kvádrů._x000d_
2. Ceny neplatí pro obklady zdí kamennými deskami; tyto se oceňují cenami katalogu 800-782 – Obklady z kamene._x000d_
3. Pro volbu cen -2311 a -2312 je rozhodující objem nejmenšího pravoúhlého rovnoběžnostěnu opsaného jednotlivým šablonovým kvádrům._x000d_
4. V cenách jsou započteny i náklady na vypracování lícních ploch._x000d_
5. Objem se stanoví:_x000d_
a) u ceny -2111 v m3 zdiva s tím, že objem dutin do 0,20 m3 jednotlivě se neodečítá,_x000d_
b) u cen -2311, -2312 v m3 součinem skutečného objemu kvádru a součinitele 1,057._x000d_
6. V cenách nejsou započteny náklady na dodávku kamene a kvádrů. Tyto se oceňují ve specifikaci. Ztratné lze dohodnout u řádkového zdiva hrubého ve výši 8 %, u řádkového zdiva čistého ve výši 10 % a u zdiva kvádrového ve výši 0,75 %._x000d_
</t>
  </si>
  <si>
    <t>58380750</t>
  </si>
  <si>
    <t>kámen lomový regulační (10t=6,5 m3)</t>
  </si>
  <si>
    <t>-1289157601</t>
  </si>
  <si>
    <t>321311115</t>
  </si>
  <si>
    <t>Konstrukce vodních staveb z betonu prostého mrazuvzdorného tř. C 25/30</t>
  </si>
  <si>
    <t>-785072915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</si>
  <si>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</si>
  <si>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 xml:space="preserve">Poznámka k souboru cen:_x000d_
1. Ceny lze použít i pro:_x000d_
a) konstrukce těsnících ostruh, vývarů, patek, dotlačných klínů, vtoků hrází a vodních elektráren, injekčních, revizních a komunikačních štol a základových výpustí hrází, podklad pod dlažbu dna vývaru,_x000d_
b) betony nevodostavebné a nemrazuvzdorné, pokud jsou výjimečně použity v částech konstrukcí._x000d_
2. Ceny neplatí pro:_x000d_
a) předsádkový beton; tento se oceňuje cenami souboru cen 313 43- .1 Předsádkový beton konstrukcí vodních staveb,_x000d_
b) betonový podklad pod dlažbu; tento se oceňuje cenami souboru cen 451 31-51 Podkladní a výplňové vrstvy z betonu prostého pod dlažbu,_x000d_
c) betonovou těsnící nebo opevňovací vrstvu; tato se oceňuje cenami souboru cen 457 31- Těsnicí vrstva z betonu odolného proti agresivnímu prostředí,_x000d_
d) betonové zálivky kotevních šroubů, ocelových konstrukcí, různých dutin apod.; tyto se oceňují cenami souboru cen 936 45-71 Zálivka kotevních šroubů, ocelových konstrukcí, různých dutin apod.._x000d_
3. V cenách jsou započteny i náklady na :_x000d_
a) úpravu, opracování a ošetření pracovních spár tlakovou vodou, vzduchem nebo odstraněním betonové vrstvy,_x000d_
b) spojovací vrstvu na pracovních spárách,_x000d_
c) ošetření a ochranu čerstvého betonu proti povětrnostním vlivům a proti vysýchání,_x000d_
d) odstranění drátů z líce konstrukce a na úpravu líce v místě po odstraněných drátech,_x000d_
e) osazení kotevních želez při betonování konstrukce,_x000d_
f) ztížení práce u drážek otvorů, kapes, injekčních trubek apod.._x000d_
4. V cenách z betonu pro konstrukce bílých van 321 32-12 nejsou započteny náklady na těsnění dilatačních a pracovních spar, tyto se oceňují cenami souborů cen 953 33 části A08 katalogu 801-1 Budovy a haly - zděné a monolitické._x000d_
5. Objem se stanoví v m3 betonové konstrukce; objem dutin jednotlivě do 0,20 m3 se od celkového objemu neodečítá._x000d_
</t>
  </si>
  <si>
    <t>Poznámka k položce:_x000d_
beton vodostavební V4 T50 B20</t>
  </si>
  <si>
    <t>451571111</t>
  </si>
  <si>
    <t>Lože pod dlažby ze štěrkopísku vrstva tl do 100 mm</t>
  </si>
  <si>
    <t>-436502309</t>
  </si>
  <si>
    <t>Lože pod dlažby ze štěrkopísků, tl. vrstvy do 100 mm</t>
  </si>
  <si>
    <t xml:space="preserve">Poznámka k souboru cen:_x000d_
1. Ceny lze použít i pro zřízení podkladního lože pod patky a konstrukce z prefabrikátů._x000d_
2. V cenách jsou započteny i náklady na urovnání líce vrstvy._x000d_
3. Plocha se stanoví v m2 dlažby, pod kterou je lože určeno._x000d_
</t>
  </si>
  <si>
    <t>462511270</t>
  </si>
  <si>
    <t>Zához z lomového kamene bez proštěrkování z terénu hmotnost do 200 kg</t>
  </si>
  <si>
    <t>-759456520</t>
  </si>
  <si>
    <t>Zához z lomového kamene neupraveného záhozového bez proštěrkování z terénu, hmotnosti jednotlivých kamenů do 200 kg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</si>
  <si>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</si>
  <si>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462519002</t>
  </si>
  <si>
    <t>Příplatek za urovnání ploch záhozu z lomového kamene hmotnost do 200 kg</t>
  </si>
  <si>
    <t>-1857360325</t>
  </si>
  <si>
    <t>Zához z lomového kamene neupraveného záhozového Příplatek k cenám za urovnání viditelných ploch záhozu z kamene, hmotnosti jednotlivých kamenů do 200 kg</t>
  </si>
  <si>
    <t>463212111</t>
  </si>
  <si>
    <t>Rovnanina z lomového kamene upraveného s vyklínováním spár úlomky kamene</t>
  </si>
  <si>
    <t>-165470774</t>
  </si>
  <si>
    <t>Rovnanina z lomového kamene upraveného, tříděného jakékoliv tloušťky rovnaniny s vyklínováním spár a dutin úlomky kamene</t>
  </si>
  <si>
    <t xml:space="preserve">Poznámka k souboru cen:_x000d_
1. Ceny lze použít i pro rovnaniny za opěrami a křídly pro jakýkoliv jejich sklon._x000d_
2. Ceny neplatí s výjimkou rovnanin za opěrami a křídly pro rovnaninu o sklonu přes 1:1; tyto se oceňují cenami 321 21-4511 Zdivo nadzákladové z lomového kamene na sucho s tím, že vyplnění spár a dutin těženým kamenivem se oceňuje cenou 469 57-1112 Vyplnění otvorů kamenivem těženým v množství 0,25 m3 kameniva na 1 m3 rovnaniny._x000d_
3. Množství měrných jednotek_x000d_
a) rovnaniny se stanoví v m3 konstrukce rovnaniny,_x000d_
b) příplatků se stanoví v m2 vypracovaných líců._x000d_
</t>
  </si>
  <si>
    <t>465513327</t>
  </si>
  <si>
    <t>Dlažba z lomového kamene na cementovou maltu s vyspárováním tl 300 mm pro hráze</t>
  </si>
  <si>
    <t>-1454031563</t>
  </si>
  <si>
    <t>Dlažba z lomového kamene lomařsky upraveného na cementovou maltu, s vyspárováním cementovou maltou, tl. kamene 300 mm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</si>
  <si>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451.. Lože z kameniva._x000d_
3. Plocha se stanoví v m2 rozvinuté lícní plochy dlažby._x000d_
</t>
  </si>
  <si>
    <t>29</t>
  </si>
  <si>
    <t>820391113</t>
  </si>
  <si>
    <t>Přeseknutí železobetonové trouby DN nad 250 do 400 mm</t>
  </si>
  <si>
    <t>-958436739</t>
  </si>
  <si>
    <t>Přeseknutí železobetonové trouby v rovině kolmé nebo skloněné k ose trouby, se začištěním DN přes 250 do 400 mm</t>
  </si>
  <si>
    <t xml:space="preserve">Poznámka k souboru cen:_x000d_
1. Množství se stanoví v ks jednotlivých přeseknutí._x000d_
</t>
  </si>
  <si>
    <t>899623141</t>
  </si>
  <si>
    <t>Obetonování potrubí nebo zdiva stok betonem prostým tř. C 12/15 otevřený výkop</t>
  </si>
  <si>
    <t>1548688867</t>
  </si>
  <si>
    <t>Obetonování potrubí nebo zdiva stok betonem prostým v otevřeném výkopu, beton tř. C 12/15</t>
  </si>
  <si>
    <t>Ostatní konstrukce a práce, bourání</t>
  </si>
  <si>
    <t>96</t>
  </si>
  <si>
    <t>Bourání konstrukcí</t>
  </si>
  <si>
    <t>31</t>
  </si>
  <si>
    <t>358215114</t>
  </si>
  <si>
    <t>Bourání stoky kompletní nebo vybourání otvorů ze zdiva kamenného plochy do 4 m2</t>
  </si>
  <si>
    <t>-1316479530</t>
  </si>
  <si>
    <t>Bourání stoky kompletní nebo vybourání otvorů průřezové plochy do 4 m2 ve stokách ze zdiva kamenného</t>
  </si>
  <si>
    <t>" odstranění trubního kanálu" 0,3</t>
  </si>
  <si>
    <t>997</t>
  </si>
  <si>
    <t>Přesun sutě</t>
  </si>
  <si>
    <t>997013501</t>
  </si>
  <si>
    <t>Odvoz suti a vybouraných hmot na skládku nebo meziskládku do 1 km se složením</t>
  </si>
  <si>
    <t>-47668931</t>
  </si>
  <si>
    <t>Odvoz suti a vybouraných hmot na skládku nebo meziskládku se složením, na vzdálenost do 1 km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</si>
  <si>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</si>
  <si>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33</t>
  </si>
  <si>
    <t>997013509</t>
  </si>
  <si>
    <t>Příplatek k odvozu suti a vybouraných hmot na skládku ZKD 1 km přes 1 km</t>
  </si>
  <si>
    <t>1462687072</t>
  </si>
  <si>
    <t>Odvoz suti a vybouraných hmot na skládku nebo meziskládku se složením, na vzdálenost Příplatek k ceně za každý další i započatý 1 km přes 1 km</t>
  </si>
  <si>
    <t>Poznámka k položce:_x000d_
celkem 6Km</t>
  </si>
  <si>
    <t>0,75*5 'Přepočtené koeficientem množství</t>
  </si>
  <si>
    <t>997013873</t>
  </si>
  <si>
    <t>Poplatek za uložení stavebního odpadu na recyklační skládce (skládkovné) zeminy a kamení zatříděného do Katalogu odpadů pod kódem 17 05 04</t>
  </si>
  <si>
    <t>375964490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</si>
  <si>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</si>
  <si>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998</t>
  </si>
  <si>
    <t>35</t>
  </si>
  <si>
    <t>998321011</t>
  </si>
  <si>
    <t>Přesun hmot pro hráze přehradní zemní a kamenité</t>
  </si>
  <si>
    <t>-952339775</t>
  </si>
  <si>
    <t>Přesun hmot pro objekty hráze přehradní zemní a kamenité dopravní vzdálenost do 500 m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</si>
  <si>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</si>
  <si>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</si>
  <si>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</si>
  <si>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</si>
  <si>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</si>
  <si>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</si>
  <si>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</si>
  <si>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</si>
  <si>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</si>
  <si>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</si>
  <si>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011134000</t>
  </si>
  <si>
    <t>Hydrogeologický průzkum</t>
  </si>
  <si>
    <t>soubor</t>
  </si>
  <si>
    <t>1024</t>
  </si>
  <si>
    <t>1208971362</t>
  </si>
  <si>
    <t>Poznámka k položce:_x000d_
Doplňující geologický průzkum</t>
  </si>
  <si>
    <t>011203000</t>
  </si>
  <si>
    <t>Botanický a zoologický průzkum bez rozlišení</t>
  </si>
  <si>
    <t>232670256</t>
  </si>
  <si>
    <t>Poznámka k položce:_x000d_
Manipulaci se škeblemi a raky, vrácení zpět do vody</t>
  </si>
  <si>
    <t>012203000</t>
  </si>
  <si>
    <t>Geodetické práce při provádění stavby</t>
  </si>
  <si>
    <t>-1841204059</t>
  </si>
  <si>
    <t>Poznámka k položce:_x000d_
převzetí základové spáry apod.</t>
  </si>
  <si>
    <t>012303000</t>
  </si>
  <si>
    <t>Geodetické práce po výstavbě</t>
  </si>
  <si>
    <t>2025047938</t>
  </si>
  <si>
    <t>Poznámka k položce:_x000d_
Geometrický pán</t>
  </si>
  <si>
    <t>013244000</t>
  </si>
  <si>
    <t>Dokumentace pro provádění stavby</t>
  </si>
  <si>
    <t>-1999174128</t>
  </si>
  <si>
    <t>Poznámka k položce:_x000d_
Realizační dokumentace lávky se zábradlím (VD)</t>
  </si>
  <si>
    <t>013254000</t>
  </si>
  <si>
    <t>Dokumentace skutečného provedení stavby</t>
  </si>
  <si>
    <t>-252906197</t>
  </si>
  <si>
    <t xml:space="preserve">Poznámka k položce:_x000d_
vč geodetického zaměření </t>
  </si>
  <si>
    <t>VRN3</t>
  </si>
  <si>
    <t>Zařízení staveniště</t>
  </si>
  <si>
    <t>030001000</t>
  </si>
  <si>
    <t>-1395380702</t>
  </si>
  <si>
    <t>VRN4</t>
  </si>
  <si>
    <t>Inženýrská činnost</t>
  </si>
  <si>
    <t>042503000</t>
  </si>
  <si>
    <t>Plán BOZP na staveništi</t>
  </si>
  <si>
    <t>-1777656570</t>
  </si>
  <si>
    <t>VRN9</t>
  </si>
  <si>
    <t>Ostatní náklady</t>
  </si>
  <si>
    <t>093103000</t>
  </si>
  <si>
    <t>Odstranění následků havárie, živelné pohromy</t>
  </si>
  <si>
    <t>165931006</t>
  </si>
  <si>
    <t>Poznámka k položce:_x000d_
Havarijní a povodňový plán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</si>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</sst>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top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20h113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Nový bezpečnostní přepad, oprava požeráku Dolní Švajgrák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Rotava - Dolní Švajgrák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31. 10. 2020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Rotava, Rotava 1, Sídliště 721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Novaqua s.r.o., Agentura Ekostar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Daniela Hahnová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 01 – Oprava požer...'!J30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SO 01 – Oprava požer...'!P87</f>
        <v>0</v>
      </c>
      <c r="AV55" s="121">
        <f>'01 - SO 01 – Oprava požer...'!J33</f>
        <v>0</v>
      </c>
      <c r="AW55" s="121">
        <f>'01 - SO 01 – Oprava požer...'!J34</f>
        <v>0</v>
      </c>
      <c r="AX55" s="121">
        <f>'01 - SO 01 – Oprava požer...'!J35</f>
        <v>0</v>
      </c>
      <c r="AY55" s="121">
        <f>'01 - SO 01 – Oprava požer...'!J36</f>
        <v>0</v>
      </c>
      <c r="AZ55" s="121">
        <f>'01 - SO 01 – Oprava požer...'!F33</f>
        <v>0</v>
      </c>
      <c r="BA55" s="121">
        <f>'01 - SO 01 – Oprava požer...'!F34</f>
        <v>0</v>
      </c>
      <c r="BB55" s="121">
        <f>'01 - SO 01 – Oprava požer...'!F35</f>
        <v>0</v>
      </c>
      <c r="BC55" s="121">
        <f>'01 - SO 01 – Oprava požer...'!F36</f>
        <v>0</v>
      </c>
      <c r="BD55" s="123">
        <f>'01 - SO 01 – Oprava požer...'!F37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SO 02 – Bezpečnostní...'!J30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SO 02 – Bezpečnostní...'!P88</f>
        <v>0</v>
      </c>
      <c r="AV56" s="121">
        <f>'02 - SO 02 – Bezpečnostní...'!J33</f>
        <v>0</v>
      </c>
      <c r="AW56" s="121">
        <f>'02 - SO 02 – Bezpečnostní...'!J34</f>
        <v>0</v>
      </c>
      <c r="AX56" s="121">
        <f>'02 - SO 02 – Bezpečnostní...'!J35</f>
        <v>0</v>
      </c>
      <c r="AY56" s="121">
        <f>'02 - SO 02 – Bezpečnostní...'!J36</f>
        <v>0</v>
      </c>
      <c r="AZ56" s="121">
        <f>'02 - SO 02 – Bezpečnostní...'!F33</f>
        <v>0</v>
      </c>
      <c r="BA56" s="121">
        <f>'02 - SO 02 – Bezpečnostní...'!F34</f>
        <v>0</v>
      </c>
      <c r="BB56" s="121">
        <f>'02 - SO 02 – Bezpečnostní...'!F35</f>
        <v>0</v>
      </c>
      <c r="BC56" s="121">
        <f>'02 - SO 02 – Bezpečnostní...'!F36</f>
        <v>0</v>
      </c>
      <c r="BD56" s="123">
        <f>'02 - SO 02 – Bezpečnostní...'!F37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86</v>
      </c>
      <c r="AR57" s="119"/>
      <c r="AS57" s="125">
        <v>0</v>
      </c>
      <c r="AT57" s="126">
        <f>ROUND(SUM(AV57:AW57),2)</f>
        <v>0</v>
      </c>
      <c r="AU57" s="127">
        <f>'VON - Vedlejší a ostatní ...'!P84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WGwYozuqKT7phgjSq69V8y6T+sDlY3/KVdyRsiXZcYRmFejk6ty73nuDIaW5xpzlDjZZ70sn32foE56jKLCYwg==" hashValue="9gWPDkAiPF14PnKALuSo42F218F+HMUEo/qyCcE0nV6NHpN9Nn1yQC0DICetGPIoAVygnrOCDoIOQFFr/uAIpg==" algorithmName="SHA-512" password="86DE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O 01 – Oprava požer...'!C2" display="/"/>
    <hyperlink ref="A56" location="'02 - SO 02 – Bezpečnostní...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Nový bezpečnostní přepad, oprava požeráku Dolní Švajgrák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ROUND((SUM(BE87:BE245)),  2)</f>
        <v>0</v>
      </c>
      <c r="G33" s="39"/>
      <c r="H33" s="39"/>
      <c r="I33" s="149">
        <v>0.20999999999999999</v>
      </c>
      <c r="J33" s="148">
        <f>ROUND(((SUM(BE87:BE245))*I33),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ROUND((SUM(BF87:BF245)),  2)</f>
        <v>0</v>
      </c>
      <c r="G34" s="39"/>
      <c r="H34" s="39"/>
      <c r="I34" s="149">
        <v>0.14999999999999999</v>
      </c>
      <c r="J34" s="148">
        <f>ROUND(((SUM(BF87:BF245))*I34),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ROUND((SUM(BG87:BG245)),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ROUND((SUM(BH87:BH245)),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ROUND((SUM(BI87:BI245)),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Nový bezpečnostní přepad, oprava požeráku Dolní Švajgrák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– Oprava požeráku a přístupové lávky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 - Dolní Švajgrák</v>
      </c>
      <c r="G52" s="41"/>
      <c r="H52" s="41"/>
      <c r="I52" s="33" t="s">
        <v>23</v>
      </c>
      <c r="J52" s="73" t="str">
        <f>IF(J12="","",J12)</f>
        <v>31. 10. 2020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Rotava, Rotava 1, Sídliště 721</v>
      </c>
      <c r="G54" s="41"/>
      <c r="H54" s="41"/>
      <c r="I54" s="33" t="s">
        <v>31</v>
      </c>
      <c r="J54" s="37" t="str">
        <f>E21</f>
        <v>Novaqua s.r.o., Agentura Ekostar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Daniela Hahnová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J124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J191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J204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J225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J242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Nový bezpečnostní přepad, oprava požeráku Dolní Švajgrák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01 - SO 01 – Oprava požeráku a přístupové lávky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 - Dolní Švajgrák</v>
      </c>
      <c r="G81" s="41"/>
      <c r="H81" s="41"/>
      <c r="I81" s="33" t="s">
        <v>23</v>
      </c>
      <c r="J81" s="73" t="str">
        <f>IF(J12="","",J12)</f>
        <v>31. 10. 2020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25</v>
      </c>
      <c r="D83" s="41"/>
      <c r="E83" s="41"/>
      <c r="F83" s="28" t="str">
        <f>E15</f>
        <v>Město Rotava, Rotava 1, Sídliště 721</v>
      </c>
      <c r="G83" s="41"/>
      <c r="H83" s="41"/>
      <c r="I83" s="33" t="s">
        <v>31</v>
      </c>
      <c r="J83" s="37" t="str">
        <f>E21</f>
        <v>Novaqua s.r.o., Agentura Ekostar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Daniela Hahnová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105</v>
      </c>
      <c r="D86" s="181" t="s">
        <v>57</v>
      </c>
      <c r="E86" s="181" t="s">
        <v>53</v>
      </c>
      <c r="F86" s="181" t="s">
        <v>54</v>
      </c>
      <c r="G86" s="181" t="s">
        <v>106</v>
      </c>
      <c r="H86" s="181" t="s">
        <v>107</v>
      </c>
      <c r="I86" s="181" t="s">
        <v>108</v>
      </c>
      <c r="J86" s="181" t="s">
        <v>94</v>
      </c>
      <c r="K86" s="182" t="s">
        <v>109</v>
      </c>
      <c r="L86" s="183"/>
      <c r="M86" s="93" t="s">
        <v>19</v>
      </c>
      <c r="N86" s="94" t="s">
        <v>42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19.680590119999998</v>
      </c>
      <c r="S87" s="97"/>
      <c r="T87" s="187">
        <f>T88</f>
        <v>2.2023000000000001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95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117</v>
      </c>
      <c r="F88" s="192" t="s">
        <v>118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P89+P124+P184+P191+P204+P225+P242</f>
        <v>0</v>
      </c>
      <c r="Q88" s="197"/>
      <c r="R88" s="198">
        <f>R89+R124+R184+R191+R204+R225+R242</f>
        <v>19.680590119999998</v>
      </c>
      <c r="S88" s="197"/>
      <c r="T88" s="199">
        <f>T89+T124+T184+T191+T204+T225+T242</f>
        <v>2.2023000000000001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119</v>
      </c>
      <c r="BK88" s="202">
        <f>BK89+BK124+BK184+BK191+BK204+BK225+BK242</f>
        <v>0</v>
      </c>
    </row>
    <row r="89" s="12" customFormat="1" ht="22.8" customHeight="1">
      <c r="A89" s="12"/>
      <c r="B89" s="189"/>
      <c r="C89" s="190"/>
      <c r="D89" s="191" t="s">
        <v>71</v>
      </c>
      <c r="E89" s="203" t="s">
        <v>80</v>
      </c>
      <c r="F89" s="203" t="s">
        <v>120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SUM(P90:P123)</f>
        <v>0</v>
      </c>
      <c r="Q89" s="197"/>
      <c r="R89" s="198">
        <f>SUM(R90:R123)</f>
        <v>0.0030000000000000001</v>
      </c>
      <c r="S89" s="197"/>
      <c r="T89" s="199">
        <f>SUM(T90:T123)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119</v>
      </c>
      <c r="BK89" s="202">
        <f>SUM(BK90:BK123)</f>
        <v>0</v>
      </c>
    </row>
    <row r="90" s="2" customFormat="1" ht="24.15" customHeight="1">
      <c r="A90" s="39"/>
      <c r="B90" s="40"/>
      <c r="C90" s="205" t="s">
        <v>80</v>
      </c>
      <c r="D90" s="205" t="s">
        <v>121</v>
      </c>
      <c r="E90" s="206" t="s">
        <v>122</v>
      </c>
      <c r="F90" s="207" t="s">
        <v>123</v>
      </c>
      <c r="G90" s="208" t="s">
        <v>124</v>
      </c>
      <c r="H90" s="209">
        <v>100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3.0000000000000001E-05</v>
      </c>
      <c r="R90" s="214">
        <f>Q90*H90</f>
        <v>0.0030000000000000001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121</v>
      </c>
      <c r="AU90" s="216" t="s">
        <v>82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126</v>
      </c>
      <c r="BM90" s="216" t="s">
        <v>82</v>
      </c>
    </row>
    <row r="91" s="2" customFormat="1">
      <c r="A91" s="39"/>
      <c r="B91" s="40"/>
      <c r="C91" s="41"/>
      <c r="D91" s="218" t="s">
        <v>127</v>
      </c>
      <c r="E91" s="41"/>
      <c r="F91" s="219" t="s">
        <v>128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82</v>
      </c>
    </row>
    <row r="92" s="2" customFormat="1">
      <c r="A92" s="39"/>
      <c r="B92" s="40"/>
      <c r="C92" s="41"/>
      <c r="D92" s="218" t="s">
        <v>129</v>
      </c>
      <c r="E92" s="41"/>
      <c r="F92" s="223" t="s">
        <v>130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129</v>
      </c>
      <c r="AU92" s="18" t="s">
        <v>82</v>
      </c>
    </row>
    <row r="93" s="2" customFormat="1" ht="24.15" customHeight="1">
      <c r="A93" s="39"/>
      <c r="B93" s="40"/>
      <c r="C93" s="205" t="s">
        <v>82</v>
      </c>
      <c r="D93" s="205" t="s">
        <v>121</v>
      </c>
      <c r="E93" s="206" t="s">
        <v>131</v>
      </c>
      <c r="F93" s="207" t="s">
        <v>132</v>
      </c>
      <c r="G93" s="208" t="s">
        <v>133</v>
      </c>
      <c r="H93" s="209">
        <v>10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126</v>
      </c>
      <c r="AT93" s="216" t="s">
        <v>121</v>
      </c>
      <c r="AU93" s="216" t="s">
        <v>82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126</v>
      </c>
      <c r="BM93" s="216" t="s">
        <v>126</v>
      </c>
    </row>
    <row r="94" s="2" customFormat="1">
      <c r="A94" s="39"/>
      <c r="B94" s="40"/>
      <c r="C94" s="41"/>
      <c r="D94" s="218" t="s">
        <v>127</v>
      </c>
      <c r="E94" s="41"/>
      <c r="F94" s="219" t="s">
        <v>134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82</v>
      </c>
    </row>
    <row r="95" s="2" customFormat="1">
      <c r="A95" s="39"/>
      <c r="B95" s="40"/>
      <c r="C95" s="41"/>
      <c r="D95" s="218" t="s">
        <v>129</v>
      </c>
      <c r="E95" s="41"/>
      <c r="F95" s="223" t="s">
        <v>135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82</v>
      </c>
    </row>
    <row r="96" s="13" customFormat="1">
      <c r="A96" s="13"/>
      <c r="B96" s="224"/>
      <c r="C96" s="225"/>
      <c r="D96" s="218" t="s">
        <v>136</v>
      </c>
      <c r="E96" s="226" t="s">
        <v>19</v>
      </c>
      <c r="F96" s="227" t="s">
        <v>137</v>
      </c>
      <c r="G96" s="225"/>
      <c r="H96" s="228">
        <v>10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136</v>
      </c>
      <c r="AU96" s="234" t="s">
        <v>82</v>
      </c>
      <c r="AV96" s="13" t="s">
        <v>82</v>
      </c>
      <c r="AW96" s="13" t="s">
        <v>33</v>
      </c>
      <c r="AX96" s="13" t="s">
        <v>72</v>
      </c>
      <c r="AY96" s="234" t="s">
        <v>119</v>
      </c>
    </row>
    <row r="97" s="14" customFormat="1">
      <c r="A97" s="14"/>
      <c r="B97" s="235"/>
      <c r="C97" s="236"/>
      <c r="D97" s="218" t="s">
        <v>136</v>
      </c>
      <c r="E97" s="237" t="s">
        <v>19</v>
      </c>
      <c r="F97" s="238" t="s">
        <v>138</v>
      </c>
      <c r="G97" s="236"/>
      <c r="H97" s="239">
        <v>10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136</v>
      </c>
      <c r="AU97" s="245" t="s">
        <v>82</v>
      </c>
      <c r="AV97" s="14" t="s">
        <v>126</v>
      </c>
      <c r="AW97" s="14" t="s">
        <v>33</v>
      </c>
      <c r="AX97" s="14" t="s">
        <v>80</v>
      </c>
      <c r="AY97" s="245" t="s">
        <v>119</v>
      </c>
    </row>
    <row r="98" s="2" customFormat="1" ht="24.15" customHeight="1">
      <c r="A98" s="39"/>
      <c r="B98" s="40"/>
      <c r="C98" s="205" t="s">
        <v>139</v>
      </c>
      <c r="D98" s="205" t="s">
        <v>121</v>
      </c>
      <c r="E98" s="206" t="s">
        <v>140</v>
      </c>
      <c r="F98" s="207" t="s">
        <v>141</v>
      </c>
      <c r="G98" s="208" t="s">
        <v>142</v>
      </c>
      <c r="H98" s="209">
        <v>12.505000000000001</v>
      </c>
      <c r="I98" s="210"/>
      <c r="J98" s="211">
        <f>ROUND(I98*H98,2)</f>
        <v>0</v>
      </c>
      <c r="K98" s="207" t="s">
        <v>125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126</v>
      </c>
      <c r="AT98" s="216" t="s">
        <v>121</v>
      </c>
      <c r="AU98" s="216" t="s">
        <v>82</v>
      </c>
      <c r="AY98" s="18" t="s">
        <v>119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126</v>
      </c>
      <c r="BM98" s="216" t="s">
        <v>143</v>
      </c>
    </row>
    <row r="99" s="2" customFormat="1">
      <c r="A99" s="39"/>
      <c r="B99" s="40"/>
      <c r="C99" s="41"/>
      <c r="D99" s="218" t="s">
        <v>127</v>
      </c>
      <c r="E99" s="41"/>
      <c r="F99" s="219" t="s">
        <v>144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127</v>
      </c>
      <c r="AU99" s="18" t="s">
        <v>82</v>
      </c>
    </row>
    <row r="100" s="2" customFormat="1">
      <c r="A100" s="39"/>
      <c r="B100" s="40"/>
      <c r="C100" s="41"/>
      <c r="D100" s="218" t="s">
        <v>129</v>
      </c>
      <c r="E100" s="41"/>
      <c r="F100" s="223" t="s">
        <v>145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82</v>
      </c>
    </row>
    <row r="101" s="15" customFormat="1">
      <c r="A101" s="15"/>
      <c r="B101" s="246"/>
      <c r="C101" s="247"/>
      <c r="D101" s="218" t="s">
        <v>136</v>
      </c>
      <c r="E101" s="248" t="s">
        <v>19</v>
      </c>
      <c r="F101" s="249" t="s">
        <v>146</v>
      </c>
      <c r="G101" s="247"/>
      <c r="H101" s="248" t="s">
        <v>19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136</v>
      </c>
      <c r="AU101" s="255" t="s">
        <v>82</v>
      </c>
      <c r="AV101" s="15" t="s">
        <v>80</v>
      </c>
      <c r="AW101" s="15" t="s">
        <v>33</v>
      </c>
      <c r="AX101" s="15" t="s">
        <v>72</v>
      </c>
      <c r="AY101" s="255" t="s">
        <v>119</v>
      </c>
    </row>
    <row r="102" s="13" customFormat="1">
      <c r="A102" s="13"/>
      <c r="B102" s="224"/>
      <c r="C102" s="225"/>
      <c r="D102" s="218" t="s">
        <v>136</v>
      </c>
      <c r="E102" s="226" t="s">
        <v>19</v>
      </c>
      <c r="F102" s="227" t="s">
        <v>147</v>
      </c>
      <c r="G102" s="225"/>
      <c r="H102" s="228">
        <v>10.505000000000001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136</v>
      </c>
      <c r="AU102" s="234" t="s">
        <v>82</v>
      </c>
      <c r="AV102" s="13" t="s">
        <v>82</v>
      </c>
      <c r="AW102" s="13" t="s">
        <v>33</v>
      </c>
      <c r="AX102" s="13" t="s">
        <v>72</v>
      </c>
      <c r="AY102" s="234" t="s">
        <v>119</v>
      </c>
    </row>
    <row r="103" s="15" customFormat="1">
      <c r="A103" s="15"/>
      <c r="B103" s="246"/>
      <c r="C103" s="247"/>
      <c r="D103" s="218" t="s">
        <v>136</v>
      </c>
      <c r="E103" s="248" t="s">
        <v>19</v>
      </c>
      <c r="F103" s="249" t="s">
        <v>148</v>
      </c>
      <c r="G103" s="247"/>
      <c r="H103" s="248" t="s">
        <v>19</v>
      </c>
      <c r="I103" s="250"/>
      <c r="J103" s="247"/>
      <c r="K103" s="247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136</v>
      </c>
      <c r="AU103" s="255" t="s">
        <v>82</v>
      </c>
      <c r="AV103" s="15" t="s">
        <v>80</v>
      </c>
      <c r="AW103" s="15" t="s">
        <v>33</v>
      </c>
      <c r="AX103" s="15" t="s">
        <v>72</v>
      </c>
      <c r="AY103" s="255" t="s">
        <v>119</v>
      </c>
    </row>
    <row r="104" s="13" customFormat="1">
      <c r="A104" s="13"/>
      <c r="B104" s="224"/>
      <c r="C104" s="225"/>
      <c r="D104" s="218" t="s">
        <v>136</v>
      </c>
      <c r="E104" s="226" t="s">
        <v>19</v>
      </c>
      <c r="F104" s="227" t="s">
        <v>82</v>
      </c>
      <c r="G104" s="225"/>
      <c r="H104" s="228">
        <v>2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136</v>
      </c>
      <c r="AU104" s="234" t="s">
        <v>82</v>
      </c>
      <c r="AV104" s="13" t="s">
        <v>82</v>
      </c>
      <c r="AW104" s="13" t="s">
        <v>33</v>
      </c>
      <c r="AX104" s="13" t="s">
        <v>72</v>
      </c>
      <c r="AY104" s="234" t="s">
        <v>119</v>
      </c>
    </row>
    <row r="105" s="2" customFormat="1" ht="24.15" customHeight="1">
      <c r="A105" s="39"/>
      <c r="B105" s="40"/>
      <c r="C105" s="205" t="s">
        <v>126</v>
      </c>
      <c r="D105" s="205" t="s">
        <v>121</v>
      </c>
      <c r="E105" s="206" t="s">
        <v>149</v>
      </c>
      <c r="F105" s="207" t="s">
        <v>150</v>
      </c>
      <c r="G105" s="208" t="s">
        <v>142</v>
      </c>
      <c r="H105" s="209">
        <v>12.505000000000001</v>
      </c>
      <c r="I105" s="210"/>
      <c r="J105" s="211">
        <f>ROUND(I105*H105,2)</f>
        <v>0</v>
      </c>
      <c r="K105" s="207" t="s">
        <v>125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126</v>
      </c>
      <c r="AT105" s="216" t="s">
        <v>121</v>
      </c>
      <c r="AU105" s="216" t="s">
        <v>82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126</v>
      </c>
      <c r="BM105" s="216" t="s">
        <v>137</v>
      </c>
    </row>
    <row r="106" s="2" customFormat="1">
      <c r="A106" s="39"/>
      <c r="B106" s="40"/>
      <c r="C106" s="41"/>
      <c r="D106" s="218" t="s">
        <v>127</v>
      </c>
      <c r="E106" s="41"/>
      <c r="F106" s="219" t="s">
        <v>151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127</v>
      </c>
      <c r="AU106" s="18" t="s">
        <v>82</v>
      </c>
    </row>
    <row r="107" s="2" customFormat="1">
      <c r="A107" s="39"/>
      <c r="B107" s="40"/>
      <c r="C107" s="41"/>
      <c r="D107" s="218" t="s">
        <v>129</v>
      </c>
      <c r="E107" s="41"/>
      <c r="F107" s="223" t="s">
        <v>152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82</v>
      </c>
    </row>
    <row r="108" s="15" customFormat="1">
      <c r="A108" s="15"/>
      <c r="B108" s="246"/>
      <c r="C108" s="247"/>
      <c r="D108" s="218" t="s">
        <v>136</v>
      </c>
      <c r="E108" s="248" t="s">
        <v>19</v>
      </c>
      <c r="F108" s="249" t="s">
        <v>146</v>
      </c>
      <c r="G108" s="247"/>
      <c r="H108" s="248" t="s">
        <v>19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136</v>
      </c>
      <c r="AU108" s="255" t="s">
        <v>82</v>
      </c>
      <c r="AV108" s="15" t="s">
        <v>80</v>
      </c>
      <c r="AW108" s="15" t="s">
        <v>33</v>
      </c>
      <c r="AX108" s="15" t="s">
        <v>72</v>
      </c>
      <c r="AY108" s="255" t="s">
        <v>119</v>
      </c>
    </row>
    <row r="109" s="13" customFormat="1">
      <c r="A109" s="13"/>
      <c r="B109" s="224"/>
      <c r="C109" s="225"/>
      <c r="D109" s="218" t="s">
        <v>136</v>
      </c>
      <c r="E109" s="226" t="s">
        <v>19</v>
      </c>
      <c r="F109" s="227" t="s">
        <v>147</v>
      </c>
      <c r="G109" s="225"/>
      <c r="H109" s="228">
        <v>10.505000000000001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136</v>
      </c>
      <c r="AU109" s="234" t="s">
        <v>82</v>
      </c>
      <c r="AV109" s="13" t="s">
        <v>82</v>
      </c>
      <c r="AW109" s="13" t="s">
        <v>33</v>
      </c>
      <c r="AX109" s="13" t="s">
        <v>72</v>
      </c>
      <c r="AY109" s="234" t="s">
        <v>119</v>
      </c>
    </row>
    <row r="110" s="15" customFormat="1">
      <c r="A110" s="15"/>
      <c r="B110" s="246"/>
      <c r="C110" s="247"/>
      <c r="D110" s="218" t="s">
        <v>136</v>
      </c>
      <c r="E110" s="248" t="s">
        <v>19</v>
      </c>
      <c r="F110" s="249" t="s">
        <v>148</v>
      </c>
      <c r="G110" s="247"/>
      <c r="H110" s="248" t="s">
        <v>19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136</v>
      </c>
      <c r="AU110" s="255" t="s">
        <v>82</v>
      </c>
      <c r="AV110" s="15" t="s">
        <v>80</v>
      </c>
      <c r="AW110" s="15" t="s">
        <v>33</v>
      </c>
      <c r="AX110" s="15" t="s">
        <v>72</v>
      </c>
      <c r="AY110" s="255" t="s">
        <v>119</v>
      </c>
    </row>
    <row r="111" s="13" customFormat="1">
      <c r="A111" s="13"/>
      <c r="B111" s="224"/>
      <c r="C111" s="225"/>
      <c r="D111" s="218" t="s">
        <v>136</v>
      </c>
      <c r="E111" s="226" t="s">
        <v>19</v>
      </c>
      <c r="F111" s="227" t="s">
        <v>82</v>
      </c>
      <c r="G111" s="225"/>
      <c r="H111" s="228">
        <v>2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136</v>
      </c>
      <c r="AU111" s="234" t="s">
        <v>82</v>
      </c>
      <c r="AV111" s="13" t="s">
        <v>82</v>
      </c>
      <c r="AW111" s="13" t="s">
        <v>33</v>
      </c>
      <c r="AX111" s="13" t="s">
        <v>72</v>
      </c>
      <c r="AY111" s="234" t="s">
        <v>119</v>
      </c>
    </row>
    <row r="112" s="14" customFormat="1">
      <c r="A112" s="14"/>
      <c r="B112" s="235"/>
      <c r="C112" s="236"/>
      <c r="D112" s="218" t="s">
        <v>136</v>
      </c>
      <c r="E112" s="237" t="s">
        <v>19</v>
      </c>
      <c r="F112" s="238" t="s">
        <v>138</v>
      </c>
      <c r="G112" s="236"/>
      <c r="H112" s="239">
        <v>12.505000000000001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136</v>
      </c>
      <c r="AU112" s="245" t="s">
        <v>82</v>
      </c>
      <c r="AV112" s="14" t="s">
        <v>126</v>
      </c>
      <c r="AW112" s="14" t="s">
        <v>33</v>
      </c>
      <c r="AX112" s="14" t="s">
        <v>80</v>
      </c>
      <c r="AY112" s="245" t="s">
        <v>119</v>
      </c>
    </row>
    <row r="113" s="2" customFormat="1" ht="24.15" customHeight="1">
      <c r="A113" s="39"/>
      <c r="B113" s="40"/>
      <c r="C113" s="205" t="s">
        <v>153</v>
      </c>
      <c r="D113" s="205" t="s">
        <v>121</v>
      </c>
      <c r="E113" s="206" t="s">
        <v>154</v>
      </c>
      <c r="F113" s="207" t="s">
        <v>155</v>
      </c>
      <c r="G113" s="208" t="s">
        <v>156</v>
      </c>
      <c r="H113" s="209">
        <v>4.5700000000000003</v>
      </c>
      <c r="I113" s="210"/>
      <c r="J113" s="211">
        <f>ROUND(I113*H113,2)</f>
        <v>0</v>
      </c>
      <c r="K113" s="207" t="s">
        <v>125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121</v>
      </c>
      <c r="AU113" s="216" t="s">
        <v>82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126</v>
      </c>
      <c r="BM113" s="216" t="s">
        <v>157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158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82</v>
      </c>
    </row>
    <row r="115" s="2" customFormat="1">
      <c r="A115" s="39"/>
      <c r="B115" s="40"/>
      <c r="C115" s="41"/>
      <c r="D115" s="218" t="s">
        <v>129</v>
      </c>
      <c r="E115" s="41"/>
      <c r="F115" s="223" t="s">
        <v>159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82</v>
      </c>
    </row>
    <row r="116" s="13" customFormat="1">
      <c r="A116" s="13"/>
      <c r="B116" s="224"/>
      <c r="C116" s="225"/>
      <c r="D116" s="218" t="s">
        <v>136</v>
      </c>
      <c r="E116" s="226" t="s">
        <v>19</v>
      </c>
      <c r="F116" s="227" t="s">
        <v>160</v>
      </c>
      <c r="G116" s="225"/>
      <c r="H116" s="228">
        <v>4.5700000000000003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136</v>
      </c>
      <c r="AU116" s="234" t="s">
        <v>82</v>
      </c>
      <c r="AV116" s="13" t="s">
        <v>82</v>
      </c>
      <c r="AW116" s="13" t="s">
        <v>33</v>
      </c>
      <c r="AX116" s="13" t="s">
        <v>72</v>
      </c>
      <c r="AY116" s="234" t="s">
        <v>119</v>
      </c>
    </row>
    <row r="117" s="2" customFormat="1" ht="24.15" customHeight="1">
      <c r="A117" s="39"/>
      <c r="B117" s="40"/>
      <c r="C117" s="205" t="s">
        <v>161</v>
      </c>
      <c r="D117" s="205" t="s">
        <v>121</v>
      </c>
      <c r="E117" s="206" t="s">
        <v>162</v>
      </c>
      <c r="F117" s="207" t="s">
        <v>163</v>
      </c>
      <c r="G117" s="208" t="s">
        <v>156</v>
      </c>
      <c r="H117" s="209">
        <v>21.234000000000002</v>
      </c>
      <c r="I117" s="210"/>
      <c r="J117" s="211">
        <f>ROUND(I117*H117,2)</f>
        <v>0</v>
      </c>
      <c r="K117" s="207" t="s">
        <v>125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126</v>
      </c>
      <c r="AT117" s="216" t="s">
        <v>121</v>
      </c>
      <c r="AU117" s="216" t="s">
        <v>82</v>
      </c>
      <c r="AY117" s="18" t="s">
        <v>119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126</v>
      </c>
      <c r="BM117" s="216" t="s">
        <v>164</v>
      </c>
    </row>
    <row r="118" s="2" customFormat="1">
      <c r="A118" s="39"/>
      <c r="B118" s="40"/>
      <c r="C118" s="41"/>
      <c r="D118" s="218" t="s">
        <v>127</v>
      </c>
      <c r="E118" s="41"/>
      <c r="F118" s="219" t="s">
        <v>165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82</v>
      </c>
    </row>
    <row r="119" s="2" customFormat="1">
      <c r="A119" s="39"/>
      <c r="B119" s="40"/>
      <c r="C119" s="41"/>
      <c r="D119" s="218" t="s">
        <v>129</v>
      </c>
      <c r="E119" s="41"/>
      <c r="F119" s="223" t="s">
        <v>166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129</v>
      </c>
      <c r="AU119" s="18" t="s">
        <v>82</v>
      </c>
    </row>
    <row r="120" s="15" customFormat="1">
      <c r="A120" s="15"/>
      <c r="B120" s="246"/>
      <c r="C120" s="247"/>
      <c r="D120" s="218" t="s">
        <v>136</v>
      </c>
      <c r="E120" s="248" t="s">
        <v>19</v>
      </c>
      <c r="F120" s="249" t="s">
        <v>167</v>
      </c>
      <c r="G120" s="247"/>
      <c r="H120" s="248" t="s">
        <v>19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136</v>
      </c>
      <c r="AU120" s="255" t="s">
        <v>82</v>
      </c>
      <c r="AV120" s="15" t="s">
        <v>80</v>
      </c>
      <c r="AW120" s="15" t="s">
        <v>33</v>
      </c>
      <c r="AX120" s="15" t="s">
        <v>72</v>
      </c>
      <c r="AY120" s="255" t="s">
        <v>119</v>
      </c>
    </row>
    <row r="121" s="13" customFormat="1">
      <c r="A121" s="13"/>
      <c r="B121" s="224"/>
      <c r="C121" s="225"/>
      <c r="D121" s="218" t="s">
        <v>136</v>
      </c>
      <c r="E121" s="226" t="s">
        <v>19</v>
      </c>
      <c r="F121" s="227" t="s">
        <v>168</v>
      </c>
      <c r="G121" s="225"/>
      <c r="H121" s="228">
        <v>12.384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136</v>
      </c>
      <c r="AU121" s="234" t="s">
        <v>82</v>
      </c>
      <c r="AV121" s="13" t="s">
        <v>82</v>
      </c>
      <c r="AW121" s="13" t="s">
        <v>33</v>
      </c>
      <c r="AX121" s="13" t="s">
        <v>72</v>
      </c>
      <c r="AY121" s="234" t="s">
        <v>119</v>
      </c>
    </row>
    <row r="122" s="15" customFormat="1">
      <c r="A122" s="15"/>
      <c r="B122" s="246"/>
      <c r="C122" s="247"/>
      <c r="D122" s="218" t="s">
        <v>136</v>
      </c>
      <c r="E122" s="248" t="s">
        <v>19</v>
      </c>
      <c r="F122" s="249" t="s">
        <v>169</v>
      </c>
      <c r="G122" s="247"/>
      <c r="H122" s="248" t="s">
        <v>19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136</v>
      </c>
      <c r="AU122" s="255" t="s">
        <v>82</v>
      </c>
      <c r="AV122" s="15" t="s">
        <v>80</v>
      </c>
      <c r="AW122" s="15" t="s">
        <v>33</v>
      </c>
      <c r="AX122" s="15" t="s">
        <v>72</v>
      </c>
      <c r="AY122" s="255" t="s">
        <v>119</v>
      </c>
    </row>
    <row r="123" s="13" customFormat="1">
      <c r="A123" s="13"/>
      <c r="B123" s="224"/>
      <c r="C123" s="225"/>
      <c r="D123" s="218" t="s">
        <v>136</v>
      </c>
      <c r="E123" s="226" t="s">
        <v>19</v>
      </c>
      <c r="F123" s="227" t="s">
        <v>170</v>
      </c>
      <c r="G123" s="225"/>
      <c r="H123" s="228">
        <v>8.8499999999999996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136</v>
      </c>
      <c r="AU123" s="234" t="s">
        <v>82</v>
      </c>
      <c r="AV123" s="13" t="s">
        <v>82</v>
      </c>
      <c r="AW123" s="13" t="s">
        <v>33</v>
      </c>
      <c r="AX123" s="13" t="s">
        <v>72</v>
      </c>
      <c r="AY123" s="234" t="s">
        <v>119</v>
      </c>
    </row>
    <row r="124" s="12" customFormat="1" ht="22.8" customHeight="1">
      <c r="A124" s="12"/>
      <c r="B124" s="189"/>
      <c r="C124" s="190"/>
      <c r="D124" s="191" t="s">
        <v>71</v>
      </c>
      <c r="E124" s="203" t="s">
        <v>82</v>
      </c>
      <c r="F124" s="203" t="s">
        <v>171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SUM(P125:P183)</f>
        <v>0</v>
      </c>
      <c r="Q124" s="197"/>
      <c r="R124" s="198">
        <f>SUM(R125:R183)</f>
        <v>3.3395438999999998</v>
      </c>
      <c r="S124" s="197"/>
      <c r="T124" s="199">
        <f>SUM(T125:T183)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80</v>
      </c>
      <c r="AT124" s="201" t="s">
        <v>71</v>
      </c>
      <c r="AU124" s="201" t="s">
        <v>80</v>
      </c>
      <c r="AY124" s="200" t="s">
        <v>119</v>
      </c>
      <c r="BK124" s="202">
        <f>SUM(BK125:BK183)</f>
        <v>0</v>
      </c>
    </row>
    <row r="125" s="2" customFormat="1" ht="14.4" customHeight="1">
      <c r="A125" s="39"/>
      <c r="B125" s="40"/>
      <c r="C125" s="205" t="s">
        <v>172</v>
      </c>
      <c r="D125" s="205" t="s">
        <v>121</v>
      </c>
      <c r="E125" s="206" t="s">
        <v>173</v>
      </c>
      <c r="F125" s="207" t="s">
        <v>174</v>
      </c>
      <c r="G125" s="208" t="s">
        <v>156</v>
      </c>
      <c r="H125" s="209">
        <v>9</v>
      </c>
      <c r="I125" s="210"/>
      <c r="J125" s="211">
        <f>ROUND(I125*H125,2)</f>
        <v>0</v>
      </c>
      <c r="K125" s="207" t="s">
        <v>125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0.00010000000000000001</v>
      </c>
      <c r="R125" s="214">
        <f>Q125*H125</f>
        <v>0.00090000000000000008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126</v>
      </c>
      <c r="AT125" s="216" t="s">
        <v>121</v>
      </c>
      <c r="AU125" s="216" t="s">
        <v>82</v>
      </c>
      <c r="AY125" s="18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126</v>
      </c>
      <c r="BM125" s="216" t="s">
        <v>175</v>
      </c>
    </row>
    <row r="126" s="2" customFormat="1">
      <c r="A126" s="39"/>
      <c r="B126" s="40"/>
      <c r="C126" s="41"/>
      <c r="D126" s="218" t="s">
        <v>127</v>
      </c>
      <c r="E126" s="41"/>
      <c r="F126" s="219" t="s">
        <v>176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127</v>
      </c>
      <c r="AU126" s="18" t="s">
        <v>82</v>
      </c>
    </row>
    <row r="127" s="2" customFormat="1">
      <c r="A127" s="39"/>
      <c r="B127" s="40"/>
      <c r="C127" s="41"/>
      <c r="D127" s="218" t="s">
        <v>129</v>
      </c>
      <c r="E127" s="41"/>
      <c r="F127" s="223" t="s">
        <v>177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129</v>
      </c>
      <c r="AU127" s="18" t="s">
        <v>82</v>
      </c>
    </row>
    <row r="128" s="13" customFormat="1">
      <c r="A128" s="13"/>
      <c r="B128" s="224"/>
      <c r="C128" s="225"/>
      <c r="D128" s="218" t="s">
        <v>136</v>
      </c>
      <c r="E128" s="226" t="s">
        <v>19</v>
      </c>
      <c r="F128" s="227" t="s">
        <v>178</v>
      </c>
      <c r="G128" s="225"/>
      <c r="H128" s="228">
        <v>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136</v>
      </c>
      <c r="AU128" s="234" t="s">
        <v>82</v>
      </c>
      <c r="AV128" s="13" t="s">
        <v>82</v>
      </c>
      <c r="AW128" s="13" t="s">
        <v>33</v>
      </c>
      <c r="AX128" s="13" t="s">
        <v>72</v>
      </c>
      <c r="AY128" s="234" t="s">
        <v>119</v>
      </c>
    </row>
    <row r="129" s="14" customFormat="1">
      <c r="A129" s="14"/>
      <c r="B129" s="235"/>
      <c r="C129" s="236"/>
      <c r="D129" s="218" t="s">
        <v>136</v>
      </c>
      <c r="E129" s="237" t="s">
        <v>19</v>
      </c>
      <c r="F129" s="238" t="s">
        <v>138</v>
      </c>
      <c r="G129" s="236"/>
      <c r="H129" s="239">
        <v>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136</v>
      </c>
      <c r="AU129" s="245" t="s">
        <v>82</v>
      </c>
      <c r="AV129" s="14" t="s">
        <v>126</v>
      </c>
      <c r="AW129" s="14" t="s">
        <v>33</v>
      </c>
      <c r="AX129" s="14" t="s">
        <v>80</v>
      </c>
      <c r="AY129" s="245" t="s">
        <v>119</v>
      </c>
    </row>
    <row r="130" s="2" customFormat="1" ht="24.15" customHeight="1">
      <c r="A130" s="39"/>
      <c r="B130" s="40"/>
      <c r="C130" s="256" t="s">
        <v>179</v>
      </c>
      <c r="D130" s="256" t="s">
        <v>180</v>
      </c>
      <c r="E130" s="257" t="s">
        <v>181</v>
      </c>
      <c r="F130" s="258" t="s">
        <v>182</v>
      </c>
      <c r="G130" s="259" t="s">
        <v>156</v>
      </c>
      <c r="H130" s="260">
        <v>10.35</v>
      </c>
      <c r="I130" s="261"/>
      <c r="J130" s="262">
        <f>ROUND(I130*H130,2)</f>
        <v>0</v>
      </c>
      <c r="K130" s="258" t="s">
        <v>125</v>
      </c>
      <c r="L130" s="263"/>
      <c r="M130" s="264" t="s">
        <v>19</v>
      </c>
      <c r="N130" s="265" t="s">
        <v>43</v>
      </c>
      <c r="O130" s="85"/>
      <c r="P130" s="214">
        <f>O130*H130</f>
        <v>0</v>
      </c>
      <c r="Q130" s="214">
        <v>0.00059999999999999995</v>
      </c>
      <c r="R130" s="214">
        <f>Q130*H130</f>
        <v>0.0062099999999999994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179</v>
      </c>
      <c r="AT130" s="216" t="s">
        <v>180</v>
      </c>
      <c r="AU130" s="216" t="s">
        <v>82</v>
      </c>
      <c r="AY130" s="18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126</v>
      </c>
      <c r="BM130" s="216" t="s">
        <v>183</v>
      </c>
    </row>
    <row r="131" s="2" customFormat="1">
      <c r="A131" s="39"/>
      <c r="B131" s="40"/>
      <c r="C131" s="41"/>
      <c r="D131" s="218" t="s">
        <v>127</v>
      </c>
      <c r="E131" s="41"/>
      <c r="F131" s="219" t="s">
        <v>182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127</v>
      </c>
      <c r="AU131" s="18" t="s">
        <v>82</v>
      </c>
    </row>
    <row r="132" s="2" customFormat="1">
      <c r="A132" s="39"/>
      <c r="B132" s="40"/>
      <c r="C132" s="41"/>
      <c r="D132" s="218" t="s">
        <v>184</v>
      </c>
      <c r="E132" s="41"/>
      <c r="F132" s="223" t="s">
        <v>185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184</v>
      </c>
      <c r="AU132" s="18" t="s">
        <v>82</v>
      </c>
    </row>
    <row r="133" s="13" customFormat="1">
      <c r="A133" s="13"/>
      <c r="B133" s="224"/>
      <c r="C133" s="225"/>
      <c r="D133" s="218" t="s">
        <v>136</v>
      </c>
      <c r="E133" s="226" t="s">
        <v>19</v>
      </c>
      <c r="F133" s="227" t="s">
        <v>186</v>
      </c>
      <c r="G133" s="225"/>
      <c r="H133" s="228">
        <v>10.35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136</v>
      </c>
      <c r="AU133" s="234" t="s">
        <v>82</v>
      </c>
      <c r="AV133" s="13" t="s">
        <v>82</v>
      </c>
      <c r="AW133" s="13" t="s">
        <v>33</v>
      </c>
      <c r="AX133" s="13" t="s">
        <v>72</v>
      </c>
      <c r="AY133" s="234" t="s">
        <v>119</v>
      </c>
    </row>
    <row r="134" s="2" customFormat="1" ht="14.4" customHeight="1">
      <c r="A134" s="39"/>
      <c r="B134" s="40"/>
      <c r="C134" s="205" t="s">
        <v>187</v>
      </c>
      <c r="D134" s="205" t="s">
        <v>121</v>
      </c>
      <c r="E134" s="206" t="s">
        <v>188</v>
      </c>
      <c r="F134" s="207" t="s">
        <v>189</v>
      </c>
      <c r="G134" s="208" t="s">
        <v>190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126</v>
      </c>
      <c r="AT134" s="216" t="s">
        <v>121</v>
      </c>
      <c r="AU134" s="216" t="s">
        <v>82</v>
      </c>
      <c r="AY134" s="18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126</v>
      </c>
      <c r="BM134" s="216" t="s">
        <v>191</v>
      </c>
    </row>
    <row r="135" s="2" customFormat="1">
      <c r="A135" s="39"/>
      <c r="B135" s="40"/>
      <c r="C135" s="41"/>
      <c r="D135" s="218" t="s">
        <v>127</v>
      </c>
      <c r="E135" s="41"/>
      <c r="F135" s="219" t="s">
        <v>189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127</v>
      </c>
      <c r="AU135" s="18" t="s">
        <v>82</v>
      </c>
    </row>
    <row r="136" s="15" customFormat="1">
      <c r="A136" s="15"/>
      <c r="B136" s="246"/>
      <c r="C136" s="247"/>
      <c r="D136" s="218" t="s">
        <v>136</v>
      </c>
      <c r="E136" s="248" t="s">
        <v>19</v>
      </c>
      <c r="F136" s="249" t="s">
        <v>192</v>
      </c>
      <c r="G136" s="247"/>
      <c r="H136" s="248" t="s">
        <v>19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136</v>
      </c>
      <c r="AU136" s="255" t="s">
        <v>82</v>
      </c>
      <c r="AV136" s="15" t="s">
        <v>80</v>
      </c>
      <c r="AW136" s="15" t="s">
        <v>33</v>
      </c>
      <c r="AX136" s="15" t="s">
        <v>72</v>
      </c>
      <c r="AY136" s="255" t="s">
        <v>119</v>
      </c>
    </row>
    <row r="137" s="15" customFormat="1">
      <c r="A137" s="15"/>
      <c r="B137" s="246"/>
      <c r="C137" s="247"/>
      <c r="D137" s="218" t="s">
        <v>136</v>
      </c>
      <c r="E137" s="248" t="s">
        <v>19</v>
      </c>
      <c r="F137" s="249" t="s">
        <v>193</v>
      </c>
      <c r="G137" s="247"/>
      <c r="H137" s="248" t="s">
        <v>19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136</v>
      </c>
      <c r="AU137" s="255" t="s">
        <v>82</v>
      </c>
      <c r="AV137" s="15" t="s">
        <v>80</v>
      </c>
      <c r="AW137" s="15" t="s">
        <v>33</v>
      </c>
      <c r="AX137" s="15" t="s">
        <v>72</v>
      </c>
      <c r="AY137" s="255" t="s">
        <v>119</v>
      </c>
    </row>
    <row r="138" s="13" customFormat="1">
      <c r="A138" s="13"/>
      <c r="B138" s="224"/>
      <c r="C138" s="225"/>
      <c r="D138" s="218" t="s">
        <v>136</v>
      </c>
      <c r="E138" s="226" t="s">
        <v>19</v>
      </c>
      <c r="F138" s="227" t="s">
        <v>80</v>
      </c>
      <c r="G138" s="225"/>
      <c r="H138" s="228">
        <v>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136</v>
      </c>
      <c r="AU138" s="234" t="s">
        <v>82</v>
      </c>
      <c r="AV138" s="13" t="s">
        <v>82</v>
      </c>
      <c r="AW138" s="13" t="s">
        <v>33</v>
      </c>
      <c r="AX138" s="13" t="s">
        <v>72</v>
      </c>
      <c r="AY138" s="234" t="s">
        <v>119</v>
      </c>
    </row>
    <row r="139" s="14" customFormat="1">
      <c r="A139" s="14"/>
      <c r="B139" s="235"/>
      <c r="C139" s="236"/>
      <c r="D139" s="218" t="s">
        <v>136</v>
      </c>
      <c r="E139" s="237" t="s">
        <v>19</v>
      </c>
      <c r="F139" s="238" t="s">
        <v>138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136</v>
      </c>
      <c r="AU139" s="245" t="s">
        <v>82</v>
      </c>
      <c r="AV139" s="14" t="s">
        <v>126</v>
      </c>
      <c r="AW139" s="14" t="s">
        <v>33</v>
      </c>
      <c r="AX139" s="14" t="s">
        <v>80</v>
      </c>
      <c r="AY139" s="245" t="s">
        <v>119</v>
      </c>
    </row>
    <row r="140" s="2" customFormat="1" ht="14.4" customHeight="1">
      <c r="A140" s="39"/>
      <c r="B140" s="40"/>
      <c r="C140" s="205" t="s">
        <v>137</v>
      </c>
      <c r="D140" s="205" t="s">
        <v>121</v>
      </c>
      <c r="E140" s="206" t="s">
        <v>194</v>
      </c>
      <c r="F140" s="207" t="s">
        <v>195</v>
      </c>
      <c r="G140" s="208" t="s">
        <v>190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126</v>
      </c>
      <c r="AT140" s="216" t="s">
        <v>121</v>
      </c>
      <c r="AU140" s="216" t="s">
        <v>82</v>
      </c>
      <c r="AY140" s="18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126</v>
      </c>
      <c r="BM140" s="216" t="s">
        <v>196</v>
      </c>
    </row>
    <row r="141" s="2" customFormat="1">
      <c r="A141" s="39"/>
      <c r="B141" s="40"/>
      <c r="C141" s="41"/>
      <c r="D141" s="218" t="s">
        <v>127</v>
      </c>
      <c r="E141" s="41"/>
      <c r="F141" s="219" t="s">
        <v>195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127</v>
      </c>
      <c r="AU141" s="18" t="s">
        <v>82</v>
      </c>
    </row>
    <row r="142" s="15" customFormat="1">
      <c r="A142" s="15"/>
      <c r="B142" s="246"/>
      <c r="C142" s="247"/>
      <c r="D142" s="218" t="s">
        <v>136</v>
      </c>
      <c r="E142" s="248" t="s">
        <v>19</v>
      </c>
      <c r="F142" s="249" t="s">
        <v>197</v>
      </c>
      <c r="G142" s="247"/>
      <c r="H142" s="248" t="s">
        <v>19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136</v>
      </c>
      <c r="AU142" s="255" t="s">
        <v>82</v>
      </c>
      <c r="AV142" s="15" t="s">
        <v>80</v>
      </c>
      <c r="AW142" s="15" t="s">
        <v>33</v>
      </c>
      <c r="AX142" s="15" t="s">
        <v>72</v>
      </c>
      <c r="AY142" s="255" t="s">
        <v>119</v>
      </c>
    </row>
    <row r="143" s="13" customFormat="1">
      <c r="A143" s="13"/>
      <c r="B143" s="224"/>
      <c r="C143" s="225"/>
      <c r="D143" s="218" t="s">
        <v>136</v>
      </c>
      <c r="E143" s="226" t="s">
        <v>19</v>
      </c>
      <c r="F143" s="227" t="s">
        <v>80</v>
      </c>
      <c r="G143" s="225"/>
      <c r="H143" s="228">
        <v>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136</v>
      </c>
      <c r="AU143" s="234" t="s">
        <v>82</v>
      </c>
      <c r="AV143" s="13" t="s">
        <v>82</v>
      </c>
      <c r="AW143" s="13" t="s">
        <v>33</v>
      </c>
      <c r="AX143" s="13" t="s">
        <v>72</v>
      </c>
      <c r="AY143" s="234" t="s">
        <v>119</v>
      </c>
    </row>
    <row r="144" s="14" customFormat="1">
      <c r="A144" s="14"/>
      <c r="B144" s="235"/>
      <c r="C144" s="236"/>
      <c r="D144" s="218" t="s">
        <v>136</v>
      </c>
      <c r="E144" s="237" t="s">
        <v>19</v>
      </c>
      <c r="F144" s="238" t="s">
        <v>138</v>
      </c>
      <c r="G144" s="236"/>
      <c r="H144" s="239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136</v>
      </c>
      <c r="AU144" s="245" t="s">
        <v>82</v>
      </c>
      <c r="AV144" s="14" t="s">
        <v>126</v>
      </c>
      <c r="AW144" s="14" t="s">
        <v>33</v>
      </c>
      <c r="AX144" s="14" t="s">
        <v>80</v>
      </c>
      <c r="AY144" s="245" t="s">
        <v>119</v>
      </c>
    </row>
    <row r="145" s="2" customFormat="1" ht="14.4" customHeight="1">
      <c r="A145" s="39"/>
      <c r="B145" s="40"/>
      <c r="C145" s="205" t="s">
        <v>198</v>
      </c>
      <c r="D145" s="205" t="s">
        <v>121</v>
      </c>
      <c r="E145" s="206" t="s">
        <v>199</v>
      </c>
      <c r="F145" s="207" t="s">
        <v>200</v>
      </c>
      <c r="G145" s="208" t="s">
        <v>190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126</v>
      </c>
      <c r="AT145" s="216" t="s">
        <v>121</v>
      </c>
      <c r="AU145" s="216" t="s">
        <v>82</v>
      </c>
      <c r="AY145" s="18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126</v>
      </c>
      <c r="BM145" s="216" t="s">
        <v>201</v>
      </c>
    </row>
    <row r="146" s="2" customFormat="1">
      <c r="A146" s="39"/>
      <c r="B146" s="40"/>
      <c r="C146" s="41"/>
      <c r="D146" s="218" t="s">
        <v>127</v>
      </c>
      <c r="E146" s="41"/>
      <c r="F146" s="219" t="s">
        <v>200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127</v>
      </c>
      <c r="AU146" s="18" t="s">
        <v>82</v>
      </c>
    </row>
    <row r="147" s="15" customFormat="1">
      <c r="A147" s="15"/>
      <c r="B147" s="246"/>
      <c r="C147" s="247"/>
      <c r="D147" s="218" t="s">
        <v>136</v>
      </c>
      <c r="E147" s="248" t="s">
        <v>19</v>
      </c>
      <c r="F147" s="249" t="s">
        <v>202</v>
      </c>
      <c r="G147" s="247"/>
      <c r="H147" s="248" t="s">
        <v>19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136</v>
      </c>
      <c r="AU147" s="255" t="s">
        <v>82</v>
      </c>
      <c r="AV147" s="15" t="s">
        <v>80</v>
      </c>
      <c r="AW147" s="15" t="s">
        <v>33</v>
      </c>
      <c r="AX147" s="15" t="s">
        <v>72</v>
      </c>
      <c r="AY147" s="255" t="s">
        <v>119</v>
      </c>
    </row>
    <row r="148" s="15" customFormat="1">
      <c r="A148" s="15"/>
      <c r="B148" s="246"/>
      <c r="C148" s="247"/>
      <c r="D148" s="218" t="s">
        <v>136</v>
      </c>
      <c r="E148" s="248" t="s">
        <v>19</v>
      </c>
      <c r="F148" s="249" t="s">
        <v>203</v>
      </c>
      <c r="G148" s="247"/>
      <c r="H148" s="248" t="s">
        <v>19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136</v>
      </c>
      <c r="AU148" s="255" t="s">
        <v>82</v>
      </c>
      <c r="AV148" s="15" t="s">
        <v>80</v>
      </c>
      <c r="AW148" s="15" t="s">
        <v>33</v>
      </c>
      <c r="AX148" s="15" t="s">
        <v>72</v>
      </c>
      <c r="AY148" s="255" t="s">
        <v>119</v>
      </c>
    </row>
    <row r="149" s="15" customFormat="1">
      <c r="A149" s="15"/>
      <c r="B149" s="246"/>
      <c r="C149" s="247"/>
      <c r="D149" s="218" t="s">
        <v>136</v>
      </c>
      <c r="E149" s="248" t="s">
        <v>19</v>
      </c>
      <c r="F149" s="249" t="s">
        <v>204</v>
      </c>
      <c r="G149" s="247"/>
      <c r="H149" s="248" t="s">
        <v>19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136</v>
      </c>
      <c r="AU149" s="255" t="s">
        <v>82</v>
      </c>
      <c r="AV149" s="15" t="s">
        <v>80</v>
      </c>
      <c r="AW149" s="15" t="s">
        <v>33</v>
      </c>
      <c r="AX149" s="15" t="s">
        <v>72</v>
      </c>
      <c r="AY149" s="255" t="s">
        <v>119</v>
      </c>
    </row>
    <row r="150" s="15" customFormat="1">
      <c r="A150" s="15"/>
      <c r="B150" s="246"/>
      <c r="C150" s="247"/>
      <c r="D150" s="218" t="s">
        <v>136</v>
      </c>
      <c r="E150" s="248" t="s">
        <v>19</v>
      </c>
      <c r="F150" s="249" t="s">
        <v>205</v>
      </c>
      <c r="G150" s="247"/>
      <c r="H150" s="248" t="s">
        <v>19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136</v>
      </c>
      <c r="AU150" s="255" t="s">
        <v>82</v>
      </c>
      <c r="AV150" s="15" t="s">
        <v>80</v>
      </c>
      <c r="AW150" s="15" t="s">
        <v>33</v>
      </c>
      <c r="AX150" s="15" t="s">
        <v>72</v>
      </c>
      <c r="AY150" s="255" t="s">
        <v>119</v>
      </c>
    </row>
    <row r="151" s="13" customFormat="1">
      <c r="A151" s="13"/>
      <c r="B151" s="224"/>
      <c r="C151" s="225"/>
      <c r="D151" s="218" t="s">
        <v>136</v>
      </c>
      <c r="E151" s="226" t="s">
        <v>19</v>
      </c>
      <c r="F151" s="227" t="s">
        <v>80</v>
      </c>
      <c r="G151" s="225"/>
      <c r="H151" s="228">
        <v>1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136</v>
      </c>
      <c r="AU151" s="234" t="s">
        <v>82</v>
      </c>
      <c r="AV151" s="13" t="s">
        <v>82</v>
      </c>
      <c r="AW151" s="13" t="s">
        <v>33</v>
      </c>
      <c r="AX151" s="13" t="s">
        <v>72</v>
      </c>
      <c r="AY151" s="234" t="s">
        <v>119</v>
      </c>
    </row>
    <row r="152" s="14" customFormat="1">
      <c r="A152" s="14"/>
      <c r="B152" s="235"/>
      <c r="C152" s="236"/>
      <c r="D152" s="218" t="s">
        <v>136</v>
      </c>
      <c r="E152" s="237" t="s">
        <v>19</v>
      </c>
      <c r="F152" s="238" t="s">
        <v>138</v>
      </c>
      <c r="G152" s="236"/>
      <c r="H152" s="239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136</v>
      </c>
      <c r="AU152" s="245" t="s">
        <v>82</v>
      </c>
      <c r="AV152" s="14" t="s">
        <v>126</v>
      </c>
      <c r="AW152" s="14" t="s">
        <v>33</v>
      </c>
      <c r="AX152" s="14" t="s">
        <v>80</v>
      </c>
      <c r="AY152" s="245" t="s">
        <v>119</v>
      </c>
    </row>
    <row r="153" s="2" customFormat="1" ht="14.4" customHeight="1">
      <c r="A153" s="39"/>
      <c r="B153" s="40"/>
      <c r="C153" s="205" t="s">
        <v>206</v>
      </c>
      <c r="D153" s="205" t="s">
        <v>121</v>
      </c>
      <c r="E153" s="206" t="s">
        <v>207</v>
      </c>
      <c r="F153" s="207" t="s">
        <v>208</v>
      </c>
      <c r="G153" s="208" t="s">
        <v>190</v>
      </c>
      <c r="H153" s="209">
        <v>1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126</v>
      </c>
      <c r="AT153" s="216" t="s">
        <v>121</v>
      </c>
      <c r="AU153" s="216" t="s">
        <v>82</v>
      </c>
      <c r="AY153" s="18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126</v>
      </c>
      <c r="BM153" s="216" t="s">
        <v>209</v>
      </c>
    </row>
    <row r="154" s="2" customFormat="1">
      <c r="A154" s="39"/>
      <c r="B154" s="40"/>
      <c r="C154" s="41"/>
      <c r="D154" s="218" t="s">
        <v>127</v>
      </c>
      <c r="E154" s="41"/>
      <c r="F154" s="219" t="s">
        <v>208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127</v>
      </c>
      <c r="AU154" s="18" t="s">
        <v>82</v>
      </c>
    </row>
    <row r="155" s="15" customFormat="1">
      <c r="A155" s="15"/>
      <c r="B155" s="246"/>
      <c r="C155" s="247"/>
      <c r="D155" s="218" t="s">
        <v>136</v>
      </c>
      <c r="E155" s="248" t="s">
        <v>19</v>
      </c>
      <c r="F155" s="249" t="s">
        <v>210</v>
      </c>
      <c r="G155" s="247"/>
      <c r="H155" s="248" t="s">
        <v>19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136</v>
      </c>
      <c r="AU155" s="255" t="s">
        <v>82</v>
      </c>
      <c r="AV155" s="15" t="s">
        <v>80</v>
      </c>
      <c r="AW155" s="15" t="s">
        <v>33</v>
      </c>
      <c r="AX155" s="15" t="s">
        <v>72</v>
      </c>
      <c r="AY155" s="255" t="s">
        <v>119</v>
      </c>
    </row>
    <row r="156" s="13" customFormat="1">
      <c r="A156" s="13"/>
      <c r="B156" s="224"/>
      <c r="C156" s="225"/>
      <c r="D156" s="218" t="s">
        <v>136</v>
      </c>
      <c r="E156" s="226" t="s">
        <v>19</v>
      </c>
      <c r="F156" s="227" t="s">
        <v>80</v>
      </c>
      <c r="G156" s="225"/>
      <c r="H156" s="228">
        <v>1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136</v>
      </c>
      <c r="AU156" s="234" t="s">
        <v>82</v>
      </c>
      <c r="AV156" s="13" t="s">
        <v>82</v>
      </c>
      <c r="AW156" s="13" t="s">
        <v>33</v>
      </c>
      <c r="AX156" s="13" t="s">
        <v>72</v>
      </c>
      <c r="AY156" s="234" t="s">
        <v>119</v>
      </c>
    </row>
    <row r="157" s="14" customFormat="1">
      <c r="A157" s="14"/>
      <c r="B157" s="235"/>
      <c r="C157" s="236"/>
      <c r="D157" s="218" t="s">
        <v>136</v>
      </c>
      <c r="E157" s="237" t="s">
        <v>19</v>
      </c>
      <c r="F157" s="238" t="s">
        <v>138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136</v>
      </c>
      <c r="AU157" s="245" t="s">
        <v>82</v>
      </c>
      <c r="AV157" s="14" t="s">
        <v>126</v>
      </c>
      <c r="AW157" s="14" t="s">
        <v>33</v>
      </c>
      <c r="AX157" s="14" t="s">
        <v>80</v>
      </c>
      <c r="AY157" s="245" t="s">
        <v>119</v>
      </c>
    </row>
    <row r="158" s="2" customFormat="1" ht="14.4" customHeight="1">
      <c r="A158" s="39"/>
      <c r="B158" s="40"/>
      <c r="C158" s="205" t="s">
        <v>211</v>
      </c>
      <c r="D158" s="205" t="s">
        <v>121</v>
      </c>
      <c r="E158" s="206" t="s">
        <v>212</v>
      </c>
      <c r="F158" s="207" t="s">
        <v>213</v>
      </c>
      <c r="G158" s="208" t="s">
        <v>156</v>
      </c>
      <c r="H158" s="209">
        <v>4.7640000000000002</v>
      </c>
      <c r="I158" s="210"/>
      <c r="J158" s="211">
        <f>ROUND(I158*H158,2)</f>
        <v>0</v>
      </c>
      <c r="K158" s="207" t="s">
        <v>125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0.0014400000000000001</v>
      </c>
      <c r="R158" s="214">
        <f>Q158*H158</f>
        <v>0.0068601600000000006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126</v>
      </c>
      <c r="AT158" s="216" t="s">
        <v>121</v>
      </c>
      <c r="AU158" s="216" t="s">
        <v>82</v>
      </c>
      <c r="AY158" s="18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126</v>
      </c>
      <c r="BM158" s="216" t="s">
        <v>214</v>
      </c>
    </row>
    <row r="159" s="2" customFormat="1">
      <c r="A159" s="39"/>
      <c r="B159" s="40"/>
      <c r="C159" s="41"/>
      <c r="D159" s="218" t="s">
        <v>127</v>
      </c>
      <c r="E159" s="41"/>
      <c r="F159" s="219" t="s">
        <v>215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127</v>
      </c>
      <c r="AU159" s="18" t="s">
        <v>82</v>
      </c>
    </row>
    <row r="160" s="2" customFormat="1">
      <c r="A160" s="39"/>
      <c r="B160" s="40"/>
      <c r="C160" s="41"/>
      <c r="D160" s="218" t="s">
        <v>129</v>
      </c>
      <c r="E160" s="41"/>
      <c r="F160" s="223" t="s">
        <v>216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129</v>
      </c>
      <c r="AU160" s="18" t="s">
        <v>82</v>
      </c>
    </row>
    <row r="161" s="15" customFormat="1">
      <c r="A161" s="15"/>
      <c r="B161" s="246"/>
      <c r="C161" s="247"/>
      <c r="D161" s="218" t="s">
        <v>136</v>
      </c>
      <c r="E161" s="248" t="s">
        <v>19</v>
      </c>
      <c r="F161" s="249" t="s">
        <v>217</v>
      </c>
      <c r="G161" s="247"/>
      <c r="H161" s="248" t="s">
        <v>19</v>
      </c>
      <c r="I161" s="250"/>
      <c r="J161" s="247"/>
      <c r="K161" s="247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136</v>
      </c>
      <c r="AU161" s="255" t="s">
        <v>82</v>
      </c>
      <c r="AV161" s="15" t="s">
        <v>80</v>
      </c>
      <c r="AW161" s="15" t="s">
        <v>33</v>
      </c>
      <c r="AX161" s="15" t="s">
        <v>72</v>
      </c>
      <c r="AY161" s="255" t="s">
        <v>119</v>
      </c>
    </row>
    <row r="162" s="15" customFormat="1">
      <c r="A162" s="15"/>
      <c r="B162" s="246"/>
      <c r="C162" s="247"/>
      <c r="D162" s="218" t="s">
        <v>136</v>
      </c>
      <c r="E162" s="248" t="s">
        <v>19</v>
      </c>
      <c r="F162" s="249" t="s">
        <v>218</v>
      </c>
      <c r="G162" s="247"/>
      <c r="H162" s="248" t="s">
        <v>19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136</v>
      </c>
      <c r="AU162" s="255" t="s">
        <v>82</v>
      </c>
      <c r="AV162" s="15" t="s">
        <v>80</v>
      </c>
      <c r="AW162" s="15" t="s">
        <v>33</v>
      </c>
      <c r="AX162" s="15" t="s">
        <v>72</v>
      </c>
      <c r="AY162" s="255" t="s">
        <v>119</v>
      </c>
    </row>
    <row r="163" s="13" customFormat="1">
      <c r="A163" s="13"/>
      <c r="B163" s="224"/>
      <c r="C163" s="225"/>
      <c r="D163" s="218" t="s">
        <v>136</v>
      </c>
      <c r="E163" s="226" t="s">
        <v>19</v>
      </c>
      <c r="F163" s="227" t="s">
        <v>219</v>
      </c>
      <c r="G163" s="225"/>
      <c r="H163" s="228">
        <v>3.0840000000000001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136</v>
      </c>
      <c r="AU163" s="234" t="s">
        <v>82</v>
      </c>
      <c r="AV163" s="13" t="s">
        <v>82</v>
      </c>
      <c r="AW163" s="13" t="s">
        <v>33</v>
      </c>
      <c r="AX163" s="13" t="s">
        <v>72</v>
      </c>
      <c r="AY163" s="234" t="s">
        <v>119</v>
      </c>
    </row>
    <row r="164" s="15" customFormat="1">
      <c r="A164" s="15"/>
      <c r="B164" s="246"/>
      <c r="C164" s="247"/>
      <c r="D164" s="218" t="s">
        <v>136</v>
      </c>
      <c r="E164" s="248" t="s">
        <v>19</v>
      </c>
      <c r="F164" s="249" t="s">
        <v>220</v>
      </c>
      <c r="G164" s="247"/>
      <c r="H164" s="248" t="s">
        <v>19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136</v>
      </c>
      <c r="AU164" s="255" t="s">
        <v>82</v>
      </c>
      <c r="AV164" s="15" t="s">
        <v>80</v>
      </c>
      <c r="AW164" s="15" t="s">
        <v>33</v>
      </c>
      <c r="AX164" s="15" t="s">
        <v>72</v>
      </c>
      <c r="AY164" s="255" t="s">
        <v>119</v>
      </c>
    </row>
    <row r="165" s="13" customFormat="1">
      <c r="A165" s="13"/>
      <c r="B165" s="224"/>
      <c r="C165" s="225"/>
      <c r="D165" s="218" t="s">
        <v>136</v>
      </c>
      <c r="E165" s="226" t="s">
        <v>19</v>
      </c>
      <c r="F165" s="227" t="s">
        <v>221</v>
      </c>
      <c r="G165" s="225"/>
      <c r="H165" s="228">
        <v>1.6799999999999999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136</v>
      </c>
      <c r="AU165" s="234" t="s">
        <v>82</v>
      </c>
      <c r="AV165" s="13" t="s">
        <v>82</v>
      </c>
      <c r="AW165" s="13" t="s">
        <v>33</v>
      </c>
      <c r="AX165" s="13" t="s">
        <v>72</v>
      </c>
      <c r="AY165" s="234" t="s">
        <v>119</v>
      </c>
    </row>
    <row r="166" s="14" customFormat="1">
      <c r="A166" s="14"/>
      <c r="B166" s="235"/>
      <c r="C166" s="236"/>
      <c r="D166" s="218" t="s">
        <v>136</v>
      </c>
      <c r="E166" s="237" t="s">
        <v>19</v>
      </c>
      <c r="F166" s="238" t="s">
        <v>138</v>
      </c>
      <c r="G166" s="236"/>
      <c r="H166" s="239">
        <v>4.7640000000000002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136</v>
      </c>
      <c r="AU166" s="245" t="s">
        <v>82</v>
      </c>
      <c r="AV166" s="14" t="s">
        <v>126</v>
      </c>
      <c r="AW166" s="14" t="s">
        <v>33</v>
      </c>
      <c r="AX166" s="14" t="s">
        <v>80</v>
      </c>
      <c r="AY166" s="245" t="s">
        <v>119</v>
      </c>
    </row>
    <row r="167" s="2" customFormat="1" ht="14.4" customHeight="1">
      <c r="A167" s="39"/>
      <c r="B167" s="40"/>
      <c r="C167" s="205" t="s">
        <v>222</v>
      </c>
      <c r="D167" s="205" t="s">
        <v>121</v>
      </c>
      <c r="E167" s="206" t="s">
        <v>223</v>
      </c>
      <c r="F167" s="207" t="s">
        <v>224</v>
      </c>
      <c r="G167" s="208" t="s">
        <v>156</v>
      </c>
      <c r="H167" s="209">
        <v>4.7640000000000002</v>
      </c>
      <c r="I167" s="210"/>
      <c r="J167" s="211">
        <f>ROUND(I167*H167,2)</f>
        <v>0</v>
      </c>
      <c r="K167" s="207" t="s">
        <v>125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4.0000000000000003E-05</v>
      </c>
      <c r="R167" s="214">
        <f>Q167*H167</f>
        <v>0.00019056000000000002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126</v>
      </c>
      <c r="AT167" s="216" t="s">
        <v>121</v>
      </c>
      <c r="AU167" s="216" t="s">
        <v>82</v>
      </c>
      <c r="AY167" s="18" t="s">
        <v>119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126</v>
      </c>
      <c r="BM167" s="216" t="s">
        <v>225</v>
      </c>
    </row>
    <row r="168" s="2" customFormat="1">
      <c r="A168" s="39"/>
      <c r="B168" s="40"/>
      <c r="C168" s="41"/>
      <c r="D168" s="218" t="s">
        <v>127</v>
      </c>
      <c r="E168" s="41"/>
      <c r="F168" s="219" t="s">
        <v>226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127</v>
      </c>
      <c r="AU168" s="18" t="s">
        <v>82</v>
      </c>
    </row>
    <row r="169" s="2" customFormat="1">
      <c r="A169" s="39"/>
      <c r="B169" s="40"/>
      <c r="C169" s="41"/>
      <c r="D169" s="218" t="s">
        <v>129</v>
      </c>
      <c r="E169" s="41"/>
      <c r="F169" s="223" t="s">
        <v>216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129</v>
      </c>
      <c r="AU169" s="18" t="s">
        <v>82</v>
      </c>
    </row>
    <row r="170" s="2" customFormat="1" ht="24.15" customHeight="1">
      <c r="A170" s="39"/>
      <c r="B170" s="40"/>
      <c r="C170" s="205" t="s">
        <v>8</v>
      </c>
      <c r="D170" s="205" t="s">
        <v>121</v>
      </c>
      <c r="E170" s="206" t="s">
        <v>227</v>
      </c>
      <c r="F170" s="207" t="s">
        <v>228</v>
      </c>
      <c r="G170" s="208" t="s">
        <v>142</v>
      </c>
      <c r="H170" s="209">
        <v>0.40000000000000002</v>
      </c>
      <c r="I170" s="210"/>
      <c r="J170" s="211">
        <f>ROUND(I170*H170,2)</f>
        <v>0</v>
      </c>
      <c r="K170" s="207" t="s">
        <v>125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2.5359600000000002</v>
      </c>
      <c r="R170" s="214">
        <f>Q170*H170</f>
        <v>1.0143840000000002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121</v>
      </c>
      <c r="AU170" s="216" t="s">
        <v>82</v>
      </c>
      <c r="AY170" s="18" t="s">
        <v>119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126</v>
      </c>
      <c r="BM170" s="216" t="s">
        <v>229</v>
      </c>
    </row>
    <row r="171" s="2" customFormat="1">
      <c r="A171" s="39"/>
      <c r="B171" s="40"/>
      <c r="C171" s="41"/>
      <c r="D171" s="218" t="s">
        <v>127</v>
      </c>
      <c r="E171" s="41"/>
      <c r="F171" s="219" t="s">
        <v>230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127</v>
      </c>
      <c r="AU171" s="18" t="s">
        <v>82</v>
      </c>
    </row>
    <row r="172" s="2" customFormat="1">
      <c r="A172" s="39"/>
      <c r="B172" s="40"/>
      <c r="C172" s="41"/>
      <c r="D172" s="218" t="s">
        <v>129</v>
      </c>
      <c r="E172" s="41"/>
      <c r="F172" s="223" t="s">
        <v>231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129</v>
      </c>
      <c r="AU172" s="18" t="s">
        <v>82</v>
      </c>
    </row>
    <row r="173" s="15" customFormat="1">
      <c r="A173" s="15"/>
      <c r="B173" s="246"/>
      <c r="C173" s="247"/>
      <c r="D173" s="218" t="s">
        <v>136</v>
      </c>
      <c r="E173" s="248" t="s">
        <v>19</v>
      </c>
      <c r="F173" s="249" t="s">
        <v>232</v>
      </c>
      <c r="G173" s="247"/>
      <c r="H173" s="248" t="s">
        <v>19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5" t="s">
        <v>136</v>
      </c>
      <c r="AU173" s="255" t="s">
        <v>82</v>
      </c>
      <c r="AV173" s="15" t="s">
        <v>80</v>
      </c>
      <c r="AW173" s="15" t="s">
        <v>33</v>
      </c>
      <c r="AX173" s="15" t="s">
        <v>72</v>
      </c>
      <c r="AY173" s="255" t="s">
        <v>119</v>
      </c>
    </row>
    <row r="174" s="15" customFormat="1">
      <c r="A174" s="15"/>
      <c r="B174" s="246"/>
      <c r="C174" s="247"/>
      <c r="D174" s="218" t="s">
        <v>136</v>
      </c>
      <c r="E174" s="248" t="s">
        <v>19</v>
      </c>
      <c r="F174" s="249" t="s">
        <v>233</v>
      </c>
      <c r="G174" s="247"/>
      <c r="H174" s="248" t="s">
        <v>19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136</v>
      </c>
      <c r="AU174" s="255" t="s">
        <v>82</v>
      </c>
      <c r="AV174" s="15" t="s">
        <v>80</v>
      </c>
      <c r="AW174" s="15" t="s">
        <v>33</v>
      </c>
      <c r="AX174" s="15" t="s">
        <v>72</v>
      </c>
      <c r="AY174" s="255" t="s">
        <v>119</v>
      </c>
    </row>
    <row r="175" s="13" customFormat="1">
      <c r="A175" s="13"/>
      <c r="B175" s="224"/>
      <c r="C175" s="225"/>
      <c r="D175" s="218" t="s">
        <v>136</v>
      </c>
      <c r="E175" s="226" t="s">
        <v>19</v>
      </c>
      <c r="F175" s="227" t="s">
        <v>234</v>
      </c>
      <c r="G175" s="225"/>
      <c r="H175" s="228">
        <v>0.40000000000000002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136</v>
      </c>
      <c r="AU175" s="234" t="s">
        <v>82</v>
      </c>
      <c r="AV175" s="13" t="s">
        <v>82</v>
      </c>
      <c r="AW175" s="13" t="s">
        <v>33</v>
      </c>
      <c r="AX175" s="13" t="s">
        <v>72</v>
      </c>
      <c r="AY175" s="234" t="s">
        <v>119</v>
      </c>
    </row>
    <row r="176" s="14" customFormat="1">
      <c r="A176" s="14"/>
      <c r="B176" s="235"/>
      <c r="C176" s="236"/>
      <c r="D176" s="218" t="s">
        <v>136</v>
      </c>
      <c r="E176" s="237" t="s">
        <v>19</v>
      </c>
      <c r="F176" s="238" t="s">
        <v>138</v>
      </c>
      <c r="G176" s="236"/>
      <c r="H176" s="239">
        <v>0.40000000000000002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136</v>
      </c>
      <c r="AU176" s="245" t="s">
        <v>82</v>
      </c>
      <c r="AV176" s="14" t="s">
        <v>126</v>
      </c>
      <c r="AW176" s="14" t="s">
        <v>33</v>
      </c>
      <c r="AX176" s="14" t="s">
        <v>80</v>
      </c>
      <c r="AY176" s="245" t="s">
        <v>119</v>
      </c>
    </row>
    <row r="177" s="2" customFormat="1" ht="24.15" customHeight="1">
      <c r="A177" s="39"/>
      <c r="B177" s="40"/>
      <c r="C177" s="205" t="s">
        <v>175</v>
      </c>
      <c r="D177" s="205" t="s">
        <v>121</v>
      </c>
      <c r="E177" s="206" t="s">
        <v>235</v>
      </c>
      <c r="F177" s="207" t="s">
        <v>236</v>
      </c>
      <c r="G177" s="208" t="s">
        <v>142</v>
      </c>
      <c r="H177" s="209">
        <v>0.94199999999999995</v>
      </c>
      <c r="I177" s="210"/>
      <c r="J177" s="211">
        <f>ROUND(I177*H177,2)</f>
        <v>0</v>
      </c>
      <c r="K177" s="207" t="s">
        <v>125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2.45329</v>
      </c>
      <c r="R177" s="214">
        <f>Q177*H177</f>
        <v>2.31099918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126</v>
      </c>
      <c r="AT177" s="216" t="s">
        <v>121</v>
      </c>
      <c r="AU177" s="216" t="s">
        <v>82</v>
      </c>
      <c r="AY177" s="18" t="s">
        <v>119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126</v>
      </c>
      <c r="BM177" s="216" t="s">
        <v>237</v>
      </c>
    </row>
    <row r="178" s="2" customFormat="1">
      <c r="A178" s="39"/>
      <c r="B178" s="40"/>
      <c r="C178" s="41"/>
      <c r="D178" s="218" t="s">
        <v>127</v>
      </c>
      <c r="E178" s="41"/>
      <c r="F178" s="219" t="s">
        <v>238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127</v>
      </c>
      <c r="AU178" s="18" t="s">
        <v>82</v>
      </c>
    </row>
    <row r="179" s="2" customFormat="1">
      <c r="A179" s="39"/>
      <c r="B179" s="40"/>
      <c r="C179" s="41"/>
      <c r="D179" s="218" t="s">
        <v>129</v>
      </c>
      <c r="E179" s="41"/>
      <c r="F179" s="223" t="s">
        <v>239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129</v>
      </c>
      <c r="AU179" s="18" t="s">
        <v>82</v>
      </c>
    </row>
    <row r="180" s="15" customFormat="1">
      <c r="A180" s="15"/>
      <c r="B180" s="246"/>
      <c r="C180" s="247"/>
      <c r="D180" s="218" t="s">
        <v>136</v>
      </c>
      <c r="E180" s="248" t="s">
        <v>19</v>
      </c>
      <c r="F180" s="249" t="s">
        <v>232</v>
      </c>
      <c r="G180" s="247"/>
      <c r="H180" s="248" t="s">
        <v>19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136</v>
      </c>
      <c r="AU180" s="255" t="s">
        <v>82</v>
      </c>
      <c r="AV180" s="15" t="s">
        <v>80</v>
      </c>
      <c r="AW180" s="15" t="s">
        <v>33</v>
      </c>
      <c r="AX180" s="15" t="s">
        <v>72</v>
      </c>
      <c r="AY180" s="255" t="s">
        <v>119</v>
      </c>
    </row>
    <row r="181" s="15" customFormat="1">
      <c r="A181" s="15"/>
      <c r="B181" s="246"/>
      <c r="C181" s="247"/>
      <c r="D181" s="218" t="s">
        <v>136</v>
      </c>
      <c r="E181" s="248" t="s">
        <v>19</v>
      </c>
      <c r="F181" s="249" t="s">
        <v>240</v>
      </c>
      <c r="G181" s="247"/>
      <c r="H181" s="248" t="s">
        <v>19</v>
      </c>
      <c r="I181" s="250"/>
      <c r="J181" s="247"/>
      <c r="K181" s="247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136</v>
      </c>
      <c r="AU181" s="255" t="s">
        <v>82</v>
      </c>
      <c r="AV181" s="15" t="s">
        <v>80</v>
      </c>
      <c r="AW181" s="15" t="s">
        <v>33</v>
      </c>
      <c r="AX181" s="15" t="s">
        <v>72</v>
      </c>
      <c r="AY181" s="255" t="s">
        <v>119</v>
      </c>
    </row>
    <row r="182" s="13" customFormat="1">
      <c r="A182" s="13"/>
      <c r="B182" s="224"/>
      <c r="C182" s="225"/>
      <c r="D182" s="218" t="s">
        <v>136</v>
      </c>
      <c r="E182" s="226" t="s">
        <v>19</v>
      </c>
      <c r="F182" s="227" t="s">
        <v>241</v>
      </c>
      <c r="G182" s="225"/>
      <c r="H182" s="228">
        <v>0.94199999999999995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136</v>
      </c>
      <c r="AU182" s="234" t="s">
        <v>82</v>
      </c>
      <c r="AV182" s="13" t="s">
        <v>82</v>
      </c>
      <c r="AW182" s="13" t="s">
        <v>33</v>
      </c>
      <c r="AX182" s="13" t="s">
        <v>72</v>
      </c>
      <c r="AY182" s="234" t="s">
        <v>119</v>
      </c>
    </row>
    <row r="183" s="14" customFormat="1">
      <c r="A183" s="14"/>
      <c r="B183" s="235"/>
      <c r="C183" s="236"/>
      <c r="D183" s="218" t="s">
        <v>136</v>
      </c>
      <c r="E183" s="237" t="s">
        <v>19</v>
      </c>
      <c r="F183" s="238" t="s">
        <v>138</v>
      </c>
      <c r="G183" s="236"/>
      <c r="H183" s="239">
        <v>0.94199999999999995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136</v>
      </c>
      <c r="AU183" s="245" t="s">
        <v>82</v>
      </c>
      <c r="AV183" s="14" t="s">
        <v>126</v>
      </c>
      <c r="AW183" s="14" t="s">
        <v>33</v>
      </c>
      <c r="AX183" s="14" t="s">
        <v>80</v>
      </c>
      <c r="AY183" s="245" t="s">
        <v>119</v>
      </c>
    </row>
    <row r="184" s="12" customFormat="1" ht="22.8" customHeight="1">
      <c r="A184" s="12"/>
      <c r="B184" s="189"/>
      <c r="C184" s="190"/>
      <c r="D184" s="191" t="s">
        <v>71</v>
      </c>
      <c r="E184" s="203" t="s">
        <v>139</v>
      </c>
      <c r="F184" s="203" t="s">
        <v>242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SUM(P185:P190)</f>
        <v>0</v>
      </c>
      <c r="Q184" s="197"/>
      <c r="R184" s="198">
        <f>SUM(R185:R190)</f>
        <v>0.014553699999999999</v>
      </c>
      <c r="S184" s="197"/>
      <c r="T184" s="199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80</v>
      </c>
      <c r="AT184" s="201" t="s">
        <v>71</v>
      </c>
      <c r="AU184" s="201" t="s">
        <v>80</v>
      </c>
      <c r="AY184" s="200" t="s">
        <v>119</v>
      </c>
      <c r="BK184" s="202">
        <f>SUM(BK185:BK190)</f>
        <v>0</v>
      </c>
    </row>
    <row r="185" s="2" customFormat="1" ht="24.15" customHeight="1">
      <c r="A185" s="39"/>
      <c r="B185" s="40"/>
      <c r="C185" s="205" t="s">
        <v>243</v>
      </c>
      <c r="D185" s="205" t="s">
        <v>121</v>
      </c>
      <c r="E185" s="206" t="s">
        <v>244</v>
      </c>
      <c r="F185" s="207" t="s">
        <v>245</v>
      </c>
      <c r="G185" s="208" t="s">
        <v>246</v>
      </c>
      <c r="H185" s="209">
        <v>0.014</v>
      </c>
      <c r="I185" s="210"/>
      <c r="J185" s="211">
        <f>ROUND(I185*H185,2)</f>
        <v>0</v>
      </c>
      <c r="K185" s="207" t="s">
        <v>125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1.03955</v>
      </c>
      <c r="R185" s="214">
        <f>Q185*H185</f>
        <v>0.014553699999999999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126</v>
      </c>
      <c r="AT185" s="216" t="s">
        <v>121</v>
      </c>
      <c r="AU185" s="216" t="s">
        <v>82</v>
      </c>
      <c r="AY185" s="18" t="s">
        <v>119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126</v>
      </c>
      <c r="BM185" s="216" t="s">
        <v>247</v>
      </c>
    </row>
    <row r="186" s="2" customFormat="1">
      <c r="A186" s="39"/>
      <c r="B186" s="40"/>
      <c r="C186" s="41"/>
      <c r="D186" s="218" t="s">
        <v>127</v>
      </c>
      <c r="E186" s="41"/>
      <c r="F186" s="219" t="s">
        <v>248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82</v>
      </c>
    </row>
    <row r="187" s="2" customFormat="1">
      <c r="A187" s="39"/>
      <c r="B187" s="40"/>
      <c r="C187" s="41"/>
      <c r="D187" s="218" t="s">
        <v>129</v>
      </c>
      <c r="E187" s="41"/>
      <c r="F187" s="223" t="s">
        <v>249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129</v>
      </c>
      <c r="AU187" s="18" t="s">
        <v>82</v>
      </c>
    </row>
    <row r="188" s="15" customFormat="1">
      <c r="A188" s="15"/>
      <c r="B188" s="246"/>
      <c r="C188" s="247"/>
      <c r="D188" s="218" t="s">
        <v>136</v>
      </c>
      <c r="E188" s="248" t="s">
        <v>19</v>
      </c>
      <c r="F188" s="249" t="s">
        <v>250</v>
      </c>
      <c r="G188" s="247"/>
      <c r="H188" s="248" t="s">
        <v>19</v>
      </c>
      <c r="I188" s="250"/>
      <c r="J188" s="247"/>
      <c r="K188" s="247"/>
      <c r="L188" s="251"/>
      <c r="M188" s="252"/>
      <c r="N188" s="253"/>
      <c r="O188" s="253"/>
      <c r="P188" s="253"/>
      <c r="Q188" s="253"/>
      <c r="R188" s="253"/>
      <c r="S188" s="253"/>
      <c r="T188" s="25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5" t="s">
        <v>136</v>
      </c>
      <c r="AU188" s="255" t="s">
        <v>82</v>
      </c>
      <c r="AV188" s="15" t="s">
        <v>80</v>
      </c>
      <c r="AW188" s="15" t="s">
        <v>33</v>
      </c>
      <c r="AX188" s="15" t="s">
        <v>72</v>
      </c>
      <c r="AY188" s="255" t="s">
        <v>119</v>
      </c>
    </row>
    <row r="189" s="13" customFormat="1">
      <c r="A189" s="13"/>
      <c r="B189" s="224"/>
      <c r="C189" s="225"/>
      <c r="D189" s="218" t="s">
        <v>136</v>
      </c>
      <c r="E189" s="226" t="s">
        <v>19</v>
      </c>
      <c r="F189" s="227" t="s">
        <v>251</v>
      </c>
      <c r="G189" s="225"/>
      <c r="H189" s="228">
        <v>0.014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136</v>
      </c>
      <c r="AU189" s="234" t="s">
        <v>82</v>
      </c>
      <c r="AV189" s="13" t="s">
        <v>82</v>
      </c>
      <c r="AW189" s="13" t="s">
        <v>33</v>
      </c>
      <c r="AX189" s="13" t="s">
        <v>72</v>
      </c>
      <c r="AY189" s="234" t="s">
        <v>119</v>
      </c>
    </row>
    <row r="190" s="14" customFormat="1">
      <c r="A190" s="14"/>
      <c r="B190" s="235"/>
      <c r="C190" s="236"/>
      <c r="D190" s="218" t="s">
        <v>136</v>
      </c>
      <c r="E190" s="237" t="s">
        <v>19</v>
      </c>
      <c r="F190" s="238" t="s">
        <v>138</v>
      </c>
      <c r="G190" s="236"/>
      <c r="H190" s="239">
        <v>0.014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136</v>
      </c>
      <c r="AU190" s="245" t="s">
        <v>82</v>
      </c>
      <c r="AV190" s="14" t="s">
        <v>126</v>
      </c>
      <c r="AW190" s="14" t="s">
        <v>33</v>
      </c>
      <c r="AX190" s="14" t="s">
        <v>80</v>
      </c>
      <c r="AY190" s="245" t="s">
        <v>119</v>
      </c>
    </row>
    <row r="191" s="12" customFormat="1" ht="22.8" customHeight="1">
      <c r="A191" s="12"/>
      <c r="B191" s="189"/>
      <c r="C191" s="190"/>
      <c r="D191" s="191" t="s">
        <v>71</v>
      </c>
      <c r="E191" s="203" t="s">
        <v>126</v>
      </c>
      <c r="F191" s="203" t="s">
        <v>252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SUM(P192:P203)</f>
        <v>0</v>
      </c>
      <c r="Q191" s="197"/>
      <c r="R191" s="198">
        <f>SUM(R192:R203)</f>
        <v>15.120000000000001</v>
      </c>
      <c r="S191" s="197"/>
      <c r="T191" s="199">
        <f>SUM(T192:T203)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80</v>
      </c>
      <c r="AT191" s="201" t="s">
        <v>71</v>
      </c>
      <c r="AU191" s="201" t="s">
        <v>80</v>
      </c>
      <c r="AY191" s="200" t="s">
        <v>119</v>
      </c>
      <c r="BK191" s="202">
        <f>SUM(BK192:BK203)</f>
        <v>0</v>
      </c>
    </row>
    <row r="192" s="2" customFormat="1" ht="24.15" customHeight="1">
      <c r="A192" s="39"/>
      <c r="B192" s="40"/>
      <c r="C192" s="205" t="s">
        <v>253</v>
      </c>
      <c r="D192" s="205" t="s">
        <v>121</v>
      </c>
      <c r="E192" s="206" t="s">
        <v>254</v>
      </c>
      <c r="F192" s="207" t="s">
        <v>255</v>
      </c>
      <c r="G192" s="208" t="s">
        <v>142</v>
      </c>
      <c r="H192" s="209">
        <v>4</v>
      </c>
      <c r="I192" s="210"/>
      <c r="J192" s="211">
        <f>ROUND(I192*H192,2)</f>
        <v>0</v>
      </c>
      <c r="K192" s="207" t="s">
        <v>125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2.1600000000000001</v>
      </c>
      <c r="R192" s="214">
        <f>Q192*H192</f>
        <v>8.6400000000000006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126</v>
      </c>
      <c r="AT192" s="216" t="s">
        <v>121</v>
      </c>
      <c r="AU192" s="216" t="s">
        <v>82</v>
      </c>
      <c r="AY192" s="18" t="s">
        <v>119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126</v>
      </c>
      <c r="BM192" s="216" t="s">
        <v>256</v>
      </c>
    </row>
    <row r="193" s="2" customFormat="1">
      <c r="A193" s="39"/>
      <c r="B193" s="40"/>
      <c r="C193" s="41"/>
      <c r="D193" s="218" t="s">
        <v>127</v>
      </c>
      <c r="E193" s="41"/>
      <c r="F193" s="219" t="s">
        <v>257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127</v>
      </c>
      <c r="AU193" s="18" t="s">
        <v>82</v>
      </c>
    </row>
    <row r="194" s="2" customFormat="1">
      <c r="A194" s="39"/>
      <c r="B194" s="40"/>
      <c r="C194" s="41"/>
      <c r="D194" s="218" t="s">
        <v>129</v>
      </c>
      <c r="E194" s="41"/>
      <c r="F194" s="223" t="s">
        <v>258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129</v>
      </c>
      <c r="AU194" s="18" t="s">
        <v>82</v>
      </c>
    </row>
    <row r="195" s="15" customFormat="1">
      <c r="A195" s="15"/>
      <c r="B195" s="246"/>
      <c r="C195" s="247"/>
      <c r="D195" s="218" t="s">
        <v>136</v>
      </c>
      <c r="E195" s="248" t="s">
        <v>19</v>
      </c>
      <c r="F195" s="249" t="s">
        <v>259</v>
      </c>
      <c r="G195" s="247"/>
      <c r="H195" s="248" t="s">
        <v>19</v>
      </c>
      <c r="I195" s="250"/>
      <c r="J195" s="247"/>
      <c r="K195" s="247"/>
      <c r="L195" s="251"/>
      <c r="M195" s="252"/>
      <c r="N195" s="253"/>
      <c r="O195" s="253"/>
      <c r="P195" s="253"/>
      <c r="Q195" s="253"/>
      <c r="R195" s="253"/>
      <c r="S195" s="253"/>
      <c r="T195" s="25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5" t="s">
        <v>136</v>
      </c>
      <c r="AU195" s="255" t="s">
        <v>82</v>
      </c>
      <c r="AV195" s="15" t="s">
        <v>80</v>
      </c>
      <c r="AW195" s="15" t="s">
        <v>33</v>
      </c>
      <c r="AX195" s="15" t="s">
        <v>72</v>
      </c>
      <c r="AY195" s="255" t="s">
        <v>119</v>
      </c>
    </row>
    <row r="196" s="13" customFormat="1">
      <c r="A196" s="13"/>
      <c r="B196" s="224"/>
      <c r="C196" s="225"/>
      <c r="D196" s="218" t="s">
        <v>136</v>
      </c>
      <c r="E196" s="226" t="s">
        <v>19</v>
      </c>
      <c r="F196" s="227" t="s">
        <v>126</v>
      </c>
      <c r="G196" s="225"/>
      <c r="H196" s="228">
        <v>4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136</v>
      </c>
      <c r="AU196" s="234" t="s">
        <v>82</v>
      </c>
      <c r="AV196" s="13" t="s">
        <v>82</v>
      </c>
      <c r="AW196" s="13" t="s">
        <v>33</v>
      </c>
      <c r="AX196" s="13" t="s">
        <v>72</v>
      </c>
      <c r="AY196" s="234" t="s">
        <v>119</v>
      </c>
    </row>
    <row r="197" s="14" customFormat="1">
      <c r="A197" s="14"/>
      <c r="B197" s="235"/>
      <c r="C197" s="236"/>
      <c r="D197" s="218" t="s">
        <v>136</v>
      </c>
      <c r="E197" s="237" t="s">
        <v>19</v>
      </c>
      <c r="F197" s="238" t="s">
        <v>138</v>
      </c>
      <c r="G197" s="236"/>
      <c r="H197" s="239">
        <v>4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136</v>
      </c>
      <c r="AU197" s="245" t="s">
        <v>82</v>
      </c>
      <c r="AV197" s="14" t="s">
        <v>126</v>
      </c>
      <c r="AW197" s="14" t="s">
        <v>33</v>
      </c>
      <c r="AX197" s="14" t="s">
        <v>80</v>
      </c>
      <c r="AY197" s="245" t="s">
        <v>119</v>
      </c>
    </row>
    <row r="198" s="2" customFormat="1" ht="24.15" customHeight="1">
      <c r="A198" s="39"/>
      <c r="B198" s="40"/>
      <c r="C198" s="205" t="s">
        <v>260</v>
      </c>
      <c r="D198" s="205" t="s">
        <v>121</v>
      </c>
      <c r="E198" s="206" t="s">
        <v>261</v>
      </c>
      <c r="F198" s="207" t="s">
        <v>262</v>
      </c>
      <c r="G198" s="208" t="s">
        <v>142</v>
      </c>
      <c r="H198" s="209">
        <v>3</v>
      </c>
      <c r="I198" s="210"/>
      <c r="J198" s="211">
        <f>ROUND(I198*H198,2)</f>
        <v>0</v>
      </c>
      <c r="K198" s="207" t="s">
        <v>125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2.1600000000000001</v>
      </c>
      <c r="R198" s="214">
        <f>Q198*H198</f>
        <v>6.4800000000000004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126</v>
      </c>
      <c r="AT198" s="216" t="s">
        <v>121</v>
      </c>
      <c r="AU198" s="216" t="s">
        <v>82</v>
      </c>
      <c r="AY198" s="18" t="s">
        <v>119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126</v>
      </c>
      <c r="BM198" s="216" t="s">
        <v>263</v>
      </c>
    </row>
    <row r="199" s="2" customFormat="1">
      <c r="A199" s="39"/>
      <c r="B199" s="40"/>
      <c r="C199" s="41"/>
      <c r="D199" s="218" t="s">
        <v>127</v>
      </c>
      <c r="E199" s="41"/>
      <c r="F199" s="219" t="s">
        <v>264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127</v>
      </c>
      <c r="AU199" s="18" t="s">
        <v>82</v>
      </c>
    </row>
    <row r="200" s="2" customFormat="1">
      <c r="A200" s="39"/>
      <c r="B200" s="40"/>
      <c r="C200" s="41"/>
      <c r="D200" s="218" t="s">
        <v>129</v>
      </c>
      <c r="E200" s="41"/>
      <c r="F200" s="223" t="s">
        <v>258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129</v>
      </c>
      <c r="AU200" s="18" t="s">
        <v>82</v>
      </c>
    </row>
    <row r="201" s="15" customFormat="1">
      <c r="A201" s="15"/>
      <c r="B201" s="246"/>
      <c r="C201" s="247"/>
      <c r="D201" s="218" t="s">
        <v>136</v>
      </c>
      <c r="E201" s="248" t="s">
        <v>19</v>
      </c>
      <c r="F201" s="249" t="s">
        <v>265</v>
      </c>
      <c r="G201" s="247"/>
      <c r="H201" s="248" t="s">
        <v>19</v>
      </c>
      <c r="I201" s="250"/>
      <c r="J201" s="247"/>
      <c r="K201" s="247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136</v>
      </c>
      <c r="AU201" s="255" t="s">
        <v>82</v>
      </c>
      <c r="AV201" s="15" t="s">
        <v>80</v>
      </c>
      <c r="AW201" s="15" t="s">
        <v>33</v>
      </c>
      <c r="AX201" s="15" t="s">
        <v>72</v>
      </c>
      <c r="AY201" s="255" t="s">
        <v>119</v>
      </c>
    </row>
    <row r="202" s="13" customFormat="1">
      <c r="A202" s="13"/>
      <c r="B202" s="224"/>
      <c r="C202" s="225"/>
      <c r="D202" s="218" t="s">
        <v>136</v>
      </c>
      <c r="E202" s="226" t="s">
        <v>19</v>
      </c>
      <c r="F202" s="227" t="s">
        <v>266</v>
      </c>
      <c r="G202" s="225"/>
      <c r="H202" s="228">
        <v>3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136</v>
      </c>
      <c r="AU202" s="234" t="s">
        <v>82</v>
      </c>
      <c r="AV202" s="13" t="s">
        <v>82</v>
      </c>
      <c r="AW202" s="13" t="s">
        <v>33</v>
      </c>
      <c r="AX202" s="13" t="s">
        <v>72</v>
      </c>
      <c r="AY202" s="234" t="s">
        <v>119</v>
      </c>
    </row>
    <row r="203" s="14" customFormat="1">
      <c r="A203" s="14"/>
      <c r="B203" s="235"/>
      <c r="C203" s="236"/>
      <c r="D203" s="218" t="s">
        <v>136</v>
      </c>
      <c r="E203" s="237" t="s">
        <v>19</v>
      </c>
      <c r="F203" s="238" t="s">
        <v>138</v>
      </c>
      <c r="G203" s="236"/>
      <c r="H203" s="239">
        <v>3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136</v>
      </c>
      <c r="AU203" s="245" t="s">
        <v>82</v>
      </c>
      <c r="AV203" s="14" t="s">
        <v>126</v>
      </c>
      <c r="AW203" s="14" t="s">
        <v>33</v>
      </c>
      <c r="AX203" s="14" t="s">
        <v>80</v>
      </c>
      <c r="AY203" s="245" t="s">
        <v>119</v>
      </c>
    </row>
    <row r="204" s="12" customFormat="1" ht="22.8" customHeight="1">
      <c r="A204" s="12"/>
      <c r="B204" s="189"/>
      <c r="C204" s="190"/>
      <c r="D204" s="191" t="s">
        <v>71</v>
      </c>
      <c r="E204" s="203" t="s">
        <v>179</v>
      </c>
      <c r="F204" s="203" t="s">
        <v>267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SUM(P205:P224)</f>
        <v>0</v>
      </c>
      <c r="Q204" s="197"/>
      <c r="R204" s="198">
        <f>SUM(R205:R224)</f>
        <v>1.20216952</v>
      </c>
      <c r="S204" s="197"/>
      <c r="T204" s="199">
        <f>SUM(T205:T224)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80</v>
      </c>
      <c r="AT204" s="201" t="s">
        <v>71</v>
      </c>
      <c r="AU204" s="201" t="s">
        <v>80</v>
      </c>
      <c r="AY204" s="200" t="s">
        <v>119</v>
      </c>
      <c r="BK204" s="202">
        <f>SUM(BK205:BK224)</f>
        <v>0</v>
      </c>
    </row>
    <row r="205" s="2" customFormat="1" ht="24.15" customHeight="1">
      <c r="A205" s="39"/>
      <c r="B205" s="40"/>
      <c r="C205" s="205" t="s">
        <v>191</v>
      </c>
      <c r="D205" s="205" t="s">
        <v>121</v>
      </c>
      <c r="E205" s="206" t="s">
        <v>268</v>
      </c>
      <c r="F205" s="207" t="s">
        <v>269</v>
      </c>
      <c r="G205" s="208" t="s">
        <v>270</v>
      </c>
      <c r="H205" s="209">
        <v>1.5</v>
      </c>
      <c r="I205" s="210"/>
      <c r="J205" s="211">
        <f>ROUND(I205*H205,2)</f>
        <v>0</v>
      </c>
      <c r="K205" s="207" t="s">
        <v>125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2.0000000000000002E-05</v>
      </c>
      <c r="R205" s="214">
        <f>Q205*H205</f>
        <v>3.0000000000000004E-05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126</v>
      </c>
      <c r="AT205" s="216" t="s">
        <v>121</v>
      </c>
      <c r="AU205" s="216" t="s">
        <v>82</v>
      </c>
      <c r="AY205" s="18" t="s">
        <v>119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126</v>
      </c>
      <c r="BM205" s="216" t="s">
        <v>271</v>
      </c>
    </row>
    <row r="206" s="2" customFormat="1">
      <c r="A206" s="39"/>
      <c r="B206" s="40"/>
      <c r="C206" s="41"/>
      <c r="D206" s="218" t="s">
        <v>127</v>
      </c>
      <c r="E206" s="41"/>
      <c r="F206" s="219" t="s">
        <v>272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127</v>
      </c>
      <c r="AU206" s="18" t="s">
        <v>82</v>
      </c>
    </row>
    <row r="207" s="2" customFormat="1">
      <c r="A207" s="39"/>
      <c r="B207" s="40"/>
      <c r="C207" s="41"/>
      <c r="D207" s="218" t="s">
        <v>129</v>
      </c>
      <c r="E207" s="41"/>
      <c r="F207" s="223" t="s">
        <v>273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129</v>
      </c>
      <c r="AU207" s="18" t="s">
        <v>82</v>
      </c>
    </row>
    <row r="208" s="15" customFormat="1">
      <c r="A208" s="15"/>
      <c r="B208" s="246"/>
      <c r="C208" s="247"/>
      <c r="D208" s="218" t="s">
        <v>136</v>
      </c>
      <c r="E208" s="248" t="s">
        <v>19</v>
      </c>
      <c r="F208" s="249" t="s">
        <v>274</v>
      </c>
      <c r="G208" s="247"/>
      <c r="H208" s="248" t="s">
        <v>19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136</v>
      </c>
      <c r="AU208" s="255" t="s">
        <v>82</v>
      </c>
      <c r="AV208" s="15" t="s">
        <v>80</v>
      </c>
      <c r="AW208" s="15" t="s">
        <v>33</v>
      </c>
      <c r="AX208" s="15" t="s">
        <v>72</v>
      </c>
      <c r="AY208" s="255" t="s">
        <v>119</v>
      </c>
    </row>
    <row r="209" s="13" customFormat="1">
      <c r="A209" s="13"/>
      <c r="B209" s="224"/>
      <c r="C209" s="225"/>
      <c r="D209" s="218" t="s">
        <v>136</v>
      </c>
      <c r="E209" s="226" t="s">
        <v>19</v>
      </c>
      <c r="F209" s="227" t="s">
        <v>275</v>
      </c>
      <c r="G209" s="225"/>
      <c r="H209" s="228">
        <v>1.5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136</v>
      </c>
      <c r="AU209" s="234" t="s">
        <v>82</v>
      </c>
      <c r="AV209" s="13" t="s">
        <v>82</v>
      </c>
      <c r="AW209" s="13" t="s">
        <v>33</v>
      </c>
      <c r="AX209" s="13" t="s">
        <v>72</v>
      </c>
      <c r="AY209" s="234" t="s">
        <v>119</v>
      </c>
    </row>
    <row r="210" s="14" customFormat="1">
      <c r="A210" s="14"/>
      <c r="B210" s="235"/>
      <c r="C210" s="236"/>
      <c r="D210" s="218" t="s">
        <v>136</v>
      </c>
      <c r="E210" s="237" t="s">
        <v>19</v>
      </c>
      <c r="F210" s="238" t="s">
        <v>138</v>
      </c>
      <c r="G210" s="236"/>
      <c r="H210" s="239">
        <v>1.5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136</v>
      </c>
      <c r="AU210" s="245" t="s">
        <v>82</v>
      </c>
      <c r="AV210" s="14" t="s">
        <v>126</v>
      </c>
      <c r="AW210" s="14" t="s">
        <v>33</v>
      </c>
      <c r="AX210" s="14" t="s">
        <v>80</v>
      </c>
      <c r="AY210" s="245" t="s">
        <v>119</v>
      </c>
    </row>
    <row r="211" s="2" customFormat="1" ht="24.15" customHeight="1">
      <c r="A211" s="39"/>
      <c r="B211" s="40"/>
      <c r="C211" s="256" t="s">
        <v>7</v>
      </c>
      <c r="D211" s="256" t="s">
        <v>180</v>
      </c>
      <c r="E211" s="257" t="s">
        <v>276</v>
      </c>
      <c r="F211" s="258" t="s">
        <v>277</v>
      </c>
      <c r="G211" s="259" t="s">
        <v>270</v>
      </c>
      <c r="H211" s="260">
        <v>1.5</v>
      </c>
      <c r="I211" s="261"/>
      <c r="J211" s="262">
        <f>ROUND(I211*H211,2)</f>
        <v>0</v>
      </c>
      <c r="K211" s="258" t="s">
        <v>125</v>
      </c>
      <c r="L211" s="263"/>
      <c r="M211" s="264" t="s">
        <v>19</v>
      </c>
      <c r="N211" s="265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179</v>
      </c>
      <c r="AT211" s="216" t="s">
        <v>180</v>
      </c>
      <c r="AU211" s="216" t="s">
        <v>82</v>
      </c>
      <c r="AY211" s="18" t="s">
        <v>119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126</v>
      </c>
      <c r="BM211" s="216" t="s">
        <v>278</v>
      </c>
    </row>
    <row r="212" s="2" customFormat="1">
      <c r="A212" s="39"/>
      <c r="B212" s="40"/>
      <c r="C212" s="41"/>
      <c r="D212" s="218" t="s">
        <v>127</v>
      </c>
      <c r="E212" s="41"/>
      <c r="F212" s="219" t="s">
        <v>277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127</v>
      </c>
      <c r="AU212" s="18" t="s">
        <v>82</v>
      </c>
    </row>
    <row r="213" s="2" customFormat="1" ht="14.4" customHeight="1">
      <c r="A213" s="39"/>
      <c r="B213" s="40"/>
      <c r="C213" s="256" t="s">
        <v>196</v>
      </c>
      <c r="D213" s="256" t="s">
        <v>180</v>
      </c>
      <c r="E213" s="257" t="s">
        <v>279</v>
      </c>
      <c r="F213" s="258" t="s">
        <v>280</v>
      </c>
      <c r="G213" s="259" t="s">
        <v>190</v>
      </c>
      <c r="H213" s="260">
        <v>1</v>
      </c>
      <c r="I213" s="261"/>
      <c r="J213" s="262">
        <f>ROUND(I213*H213,2)</f>
        <v>0</v>
      </c>
      <c r="K213" s="258" t="s">
        <v>125</v>
      </c>
      <c r="L213" s="263"/>
      <c r="M213" s="264" t="s">
        <v>19</v>
      </c>
      <c r="N213" s="265" t="s">
        <v>43</v>
      </c>
      <c r="O213" s="85"/>
      <c r="P213" s="214">
        <f>O213*H213</f>
        <v>0</v>
      </c>
      <c r="Q213" s="214">
        <v>0.0092200000000000008</v>
      </c>
      <c r="R213" s="214">
        <f>Q213*H213</f>
        <v>0.0092200000000000008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179</v>
      </c>
      <c r="AT213" s="216" t="s">
        <v>180</v>
      </c>
      <c r="AU213" s="216" t="s">
        <v>82</v>
      </c>
      <c r="AY213" s="18" t="s">
        <v>119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126</v>
      </c>
      <c r="BM213" s="216" t="s">
        <v>281</v>
      </c>
    </row>
    <row r="214" s="2" customFormat="1">
      <c r="A214" s="39"/>
      <c r="B214" s="40"/>
      <c r="C214" s="41"/>
      <c r="D214" s="218" t="s">
        <v>127</v>
      </c>
      <c r="E214" s="41"/>
      <c r="F214" s="219" t="s">
        <v>280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127</v>
      </c>
      <c r="AU214" s="18" t="s">
        <v>82</v>
      </c>
    </row>
    <row r="215" s="2" customFormat="1" ht="24.15" customHeight="1">
      <c r="A215" s="39"/>
      <c r="B215" s="40"/>
      <c r="C215" s="205" t="s">
        <v>282</v>
      </c>
      <c r="D215" s="205" t="s">
        <v>121</v>
      </c>
      <c r="E215" s="206" t="s">
        <v>283</v>
      </c>
      <c r="F215" s="207" t="s">
        <v>284</v>
      </c>
      <c r="G215" s="208" t="s">
        <v>142</v>
      </c>
      <c r="H215" s="209">
        <v>0.47999999999999998</v>
      </c>
      <c r="I215" s="210"/>
      <c r="J215" s="211">
        <f>ROUND(I215*H215,2)</f>
        <v>0</v>
      </c>
      <c r="K215" s="207" t="s">
        <v>125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2.45329</v>
      </c>
      <c r="R215" s="214">
        <f>Q215*H215</f>
        <v>1.1775792000000001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126</v>
      </c>
      <c r="AT215" s="216" t="s">
        <v>121</v>
      </c>
      <c r="AU215" s="216" t="s">
        <v>82</v>
      </c>
      <c r="AY215" s="18" t="s">
        <v>119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126</v>
      </c>
      <c r="BM215" s="216" t="s">
        <v>285</v>
      </c>
    </row>
    <row r="216" s="2" customFormat="1">
      <c r="A216" s="39"/>
      <c r="B216" s="40"/>
      <c r="C216" s="41"/>
      <c r="D216" s="218" t="s">
        <v>127</v>
      </c>
      <c r="E216" s="41"/>
      <c r="F216" s="219" t="s">
        <v>286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127</v>
      </c>
      <c r="AU216" s="18" t="s">
        <v>82</v>
      </c>
    </row>
    <row r="217" s="2" customFormat="1">
      <c r="A217" s="39"/>
      <c r="B217" s="40"/>
      <c r="C217" s="41"/>
      <c r="D217" s="218" t="s">
        <v>129</v>
      </c>
      <c r="E217" s="41"/>
      <c r="F217" s="223" t="s">
        <v>287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129</v>
      </c>
      <c r="AU217" s="18" t="s">
        <v>82</v>
      </c>
    </row>
    <row r="218" s="15" customFormat="1">
      <c r="A218" s="15"/>
      <c r="B218" s="246"/>
      <c r="C218" s="247"/>
      <c r="D218" s="218" t="s">
        <v>136</v>
      </c>
      <c r="E218" s="248" t="s">
        <v>19</v>
      </c>
      <c r="F218" s="249" t="s">
        <v>232</v>
      </c>
      <c r="G218" s="247"/>
      <c r="H218" s="248" t="s">
        <v>19</v>
      </c>
      <c r="I218" s="250"/>
      <c r="J218" s="247"/>
      <c r="K218" s="247"/>
      <c r="L218" s="251"/>
      <c r="M218" s="252"/>
      <c r="N218" s="253"/>
      <c r="O218" s="253"/>
      <c r="P218" s="253"/>
      <c r="Q218" s="253"/>
      <c r="R218" s="253"/>
      <c r="S218" s="253"/>
      <c r="T218" s="25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5" t="s">
        <v>136</v>
      </c>
      <c r="AU218" s="255" t="s">
        <v>82</v>
      </c>
      <c r="AV218" s="15" t="s">
        <v>80</v>
      </c>
      <c r="AW218" s="15" t="s">
        <v>33</v>
      </c>
      <c r="AX218" s="15" t="s">
        <v>72</v>
      </c>
      <c r="AY218" s="255" t="s">
        <v>119</v>
      </c>
    </row>
    <row r="219" s="13" customFormat="1">
      <c r="A219" s="13"/>
      <c r="B219" s="224"/>
      <c r="C219" s="225"/>
      <c r="D219" s="218" t="s">
        <v>136</v>
      </c>
      <c r="E219" s="226" t="s">
        <v>19</v>
      </c>
      <c r="F219" s="227" t="s">
        <v>288</v>
      </c>
      <c r="G219" s="225"/>
      <c r="H219" s="228">
        <v>0.47999999999999998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136</v>
      </c>
      <c r="AU219" s="234" t="s">
        <v>82</v>
      </c>
      <c r="AV219" s="13" t="s">
        <v>82</v>
      </c>
      <c r="AW219" s="13" t="s">
        <v>33</v>
      </c>
      <c r="AX219" s="13" t="s">
        <v>72</v>
      </c>
      <c r="AY219" s="234" t="s">
        <v>119</v>
      </c>
    </row>
    <row r="220" s="14" customFormat="1">
      <c r="A220" s="14"/>
      <c r="B220" s="235"/>
      <c r="C220" s="236"/>
      <c r="D220" s="218" t="s">
        <v>136</v>
      </c>
      <c r="E220" s="237" t="s">
        <v>19</v>
      </c>
      <c r="F220" s="238" t="s">
        <v>138</v>
      </c>
      <c r="G220" s="236"/>
      <c r="H220" s="239">
        <v>0.47999999999999998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136</v>
      </c>
      <c r="AU220" s="245" t="s">
        <v>82</v>
      </c>
      <c r="AV220" s="14" t="s">
        <v>126</v>
      </c>
      <c r="AW220" s="14" t="s">
        <v>33</v>
      </c>
      <c r="AX220" s="14" t="s">
        <v>80</v>
      </c>
      <c r="AY220" s="245" t="s">
        <v>119</v>
      </c>
    </row>
    <row r="221" s="2" customFormat="1" ht="14.4" customHeight="1">
      <c r="A221" s="39"/>
      <c r="B221" s="40"/>
      <c r="C221" s="205" t="s">
        <v>201</v>
      </c>
      <c r="D221" s="205" t="s">
        <v>121</v>
      </c>
      <c r="E221" s="206" t="s">
        <v>289</v>
      </c>
      <c r="F221" s="207" t="s">
        <v>290</v>
      </c>
      <c r="G221" s="208" t="s">
        <v>156</v>
      </c>
      <c r="H221" s="209">
        <v>3.8159999999999998</v>
      </c>
      <c r="I221" s="210"/>
      <c r="J221" s="211">
        <f>ROUND(I221*H221,2)</f>
        <v>0</v>
      </c>
      <c r="K221" s="207" t="s">
        <v>125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0.0040200000000000001</v>
      </c>
      <c r="R221" s="214">
        <f>Q221*H221</f>
        <v>0.015340319999999999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126</v>
      </c>
      <c r="AT221" s="216" t="s">
        <v>121</v>
      </c>
      <c r="AU221" s="216" t="s">
        <v>82</v>
      </c>
      <c r="AY221" s="18" t="s">
        <v>119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126</v>
      </c>
      <c r="BM221" s="216" t="s">
        <v>291</v>
      </c>
    </row>
    <row r="222" s="2" customFormat="1">
      <c r="A222" s="39"/>
      <c r="B222" s="40"/>
      <c r="C222" s="41"/>
      <c r="D222" s="218" t="s">
        <v>127</v>
      </c>
      <c r="E222" s="41"/>
      <c r="F222" s="219" t="s">
        <v>292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127</v>
      </c>
      <c r="AU222" s="18" t="s">
        <v>82</v>
      </c>
    </row>
    <row r="223" s="13" customFormat="1">
      <c r="A223" s="13"/>
      <c r="B223" s="224"/>
      <c r="C223" s="225"/>
      <c r="D223" s="218" t="s">
        <v>136</v>
      </c>
      <c r="E223" s="226" t="s">
        <v>19</v>
      </c>
      <c r="F223" s="227" t="s">
        <v>293</v>
      </c>
      <c r="G223" s="225"/>
      <c r="H223" s="228">
        <v>3.8159999999999998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136</v>
      </c>
      <c r="AU223" s="234" t="s">
        <v>82</v>
      </c>
      <c r="AV223" s="13" t="s">
        <v>82</v>
      </c>
      <c r="AW223" s="13" t="s">
        <v>33</v>
      </c>
      <c r="AX223" s="13" t="s">
        <v>72</v>
      </c>
      <c r="AY223" s="234" t="s">
        <v>119</v>
      </c>
    </row>
    <row r="224" s="14" customFormat="1">
      <c r="A224" s="14"/>
      <c r="B224" s="235"/>
      <c r="C224" s="236"/>
      <c r="D224" s="218" t="s">
        <v>136</v>
      </c>
      <c r="E224" s="237" t="s">
        <v>19</v>
      </c>
      <c r="F224" s="238" t="s">
        <v>138</v>
      </c>
      <c r="G224" s="236"/>
      <c r="H224" s="239">
        <v>3.8159999999999998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136</v>
      </c>
      <c r="AU224" s="245" t="s">
        <v>82</v>
      </c>
      <c r="AV224" s="14" t="s">
        <v>126</v>
      </c>
      <c r="AW224" s="14" t="s">
        <v>33</v>
      </c>
      <c r="AX224" s="14" t="s">
        <v>80</v>
      </c>
      <c r="AY224" s="245" t="s">
        <v>119</v>
      </c>
    </row>
    <row r="225" s="12" customFormat="1" ht="22.8" customHeight="1">
      <c r="A225" s="12"/>
      <c r="B225" s="189"/>
      <c r="C225" s="190"/>
      <c r="D225" s="191" t="s">
        <v>71</v>
      </c>
      <c r="E225" s="203" t="s">
        <v>187</v>
      </c>
      <c r="F225" s="203" t="s">
        <v>294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SUM(P226:P241)</f>
        <v>0</v>
      </c>
      <c r="Q225" s="197"/>
      <c r="R225" s="198">
        <f>SUM(R226:R241)</f>
        <v>0.001323</v>
      </c>
      <c r="S225" s="197"/>
      <c r="T225" s="199">
        <f>SUM(T226:T241)</f>
        <v>2.2023000000000001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80</v>
      </c>
      <c r="AT225" s="201" t="s">
        <v>71</v>
      </c>
      <c r="AU225" s="201" t="s">
        <v>80</v>
      </c>
      <c r="AY225" s="200" t="s">
        <v>119</v>
      </c>
      <c r="BK225" s="202">
        <f>SUM(BK226:BK241)</f>
        <v>0</v>
      </c>
    </row>
    <row r="226" s="2" customFormat="1" ht="24.15" customHeight="1">
      <c r="A226" s="39"/>
      <c r="B226" s="40"/>
      <c r="C226" s="205" t="s">
        <v>295</v>
      </c>
      <c r="D226" s="205" t="s">
        <v>121</v>
      </c>
      <c r="E226" s="206" t="s">
        <v>296</v>
      </c>
      <c r="F226" s="207" t="s">
        <v>297</v>
      </c>
      <c r="G226" s="208" t="s">
        <v>142</v>
      </c>
      <c r="H226" s="209">
        <v>0.90000000000000002</v>
      </c>
      <c r="I226" s="210"/>
      <c r="J226" s="211">
        <f>ROUND(I226*H226,2)</f>
        <v>0</v>
      </c>
      <c r="K226" s="207" t="s">
        <v>125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0.00147</v>
      </c>
      <c r="R226" s="214">
        <f>Q226*H226</f>
        <v>0.001323</v>
      </c>
      <c r="S226" s="214">
        <v>2.4470000000000001</v>
      </c>
      <c r="T226" s="215">
        <f>S226*H226</f>
        <v>2.2023000000000001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126</v>
      </c>
      <c r="AT226" s="216" t="s">
        <v>121</v>
      </c>
      <c r="AU226" s="216" t="s">
        <v>82</v>
      </c>
      <c r="AY226" s="18" t="s">
        <v>119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126</v>
      </c>
      <c r="BM226" s="216" t="s">
        <v>298</v>
      </c>
    </row>
    <row r="227" s="2" customFormat="1">
      <c r="A227" s="39"/>
      <c r="B227" s="40"/>
      <c r="C227" s="41"/>
      <c r="D227" s="218" t="s">
        <v>127</v>
      </c>
      <c r="E227" s="41"/>
      <c r="F227" s="219" t="s">
        <v>299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127</v>
      </c>
      <c r="AU227" s="18" t="s">
        <v>82</v>
      </c>
    </row>
    <row r="228" s="2" customFormat="1">
      <c r="A228" s="39"/>
      <c r="B228" s="40"/>
      <c r="C228" s="41"/>
      <c r="D228" s="218" t="s">
        <v>129</v>
      </c>
      <c r="E228" s="41"/>
      <c r="F228" s="266" t="s">
        <v>300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129</v>
      </c>
      <c r="AU228" s="18" t="s">
        <v>82</v>
      </c>
    </row>
    <row r="229" s="15" customFormat="1">
      <c r="A229" s="15"/>
      <c r="B229" s="246"/>
      <c r="C229" s="247"/>
      <c r="D229" s="218" t="s">
        <v>136</v>
      </c>
      <c r="E229" s="248" t="s">
        <v>19</v>
      </c>
      <c r="F229" s="249" t="s">
        <v>301</v>
      </c>
      <c r="G229" s="247"/>
      <c r="H229" s="248" t="s">
        <v>19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5" t="s">
        <v>136</v>
      </c>
      <c r="AU229" s="255" t="s">
        <v>82</v>
      </c>
      <c r="AV229" s="15" t="s">
        <v>80</v>
      </c>
      <c r="AW229" s="15" t="s">
        <v>33</v>
      </c>
      <c r="AX229" s="15" t="s">
        <v>72</v>
      </c>
      <c r="AY229" s="255" t="s">
        <v>119</v>
      </c>
    </row>
    <row r="230" s="13" customFormat="1">
      <c r="A230" s="13"/>
      <c r="B230" s="224"/>
      <c r="C230" s="225"/>
      <c r="D230" s="218" t="s">
        <v>136</v>
      </c>
      <c r="E230" s="226" t="s">
        <v>19</v>
      </c>
      <c r="F230" s="227" t="s">
        <v>302</v>
      </c>
      <c r="G230" s="225"/>
      <c r="H230" s="228">
        <v>0.90000000000000002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136</v>
      </c>
      <c r="AU230" s="234" t="s">
        <v>82</v>
      </c>
      <c r="AV230" s="13" t="s">
        <v>82</v>
      </c>
      <c r="AW230" s="13" t="s">
        <v>33</v>
      </c>
      <c r="AX230" s="13" t="s">
        <v>72</v>
      </c>
      <c r="AY230" s="234" t="s">
        <v>119</v>
      </c>
    </row>
    <row r="231" s="14" customFormat="1">
      <c r="A231" s="14"/>
      <c r="B231" s="235"/>
      <c r="C231" s="236"/>
      <c r="D231" s="218" t="s">
        <v>136</v>
      </c>
      <c r="E231" s="237" t="s">
        <v>19</v>
      </c>
      <c r="F231" s="238" t="s">
        <v>138</v>
      </c>
      <c r="G231" s="236"/>
      <c r="H231" s="239">
        <v>0.90000000000000002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136</v>
      </c>
      <c r="AU231" s="245" t="s">
        <v>82</v>
      </c>
      <c r="AV231" s="14" t="s">
        <v>126</v>
      </c>
      <c r="AW231" s="14" t="s">
        <v>33</v>
      </c>
      <c r="AX231" s="14" t="s">
        <v>80</v>
      </c>
      <c r="AY231" s="245" t="s">
        <v>119</v>
      </c>
    </row>
    <row r="232" s="2" customFormat="1" ht="24.15" customHeight="1">
      <c r="A232" s="39"/>
      <c r="B232" s="40"/>
      <c r="C232" s="205" t="s">
        <v>209</v>
      </c>
      <c r="D232" s="205" t="s">
        <v>121</v>
      </c>
      <c r="E232" s="206" t="s">
        <v>303</v>
      </c>
      <c r="F232" s="207" t="s">
        <v>304</v>
      </c>
      <c r="G232" s="208" t="s">
        <v>246</v>
      </c>
      <c r="H232" s="209">
        <v>2.5369999999999999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126</v>
      </c>
      <c r="AT232" s="216" t="s">
        <v>121</v>
      </c>
      <c r="AU232" s="216" t="s">
        <v>82</v>
      </c>
      <c r="AY232" s="18" t="s">
        <v>119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126</v>
      </c>
      <c r="BM232" s="216" t="s">
        <v>305</v>
      </c>
    </row>
    <row r="233" s="2" customFormat="1">
      <c r="A233" s="39"/>
      <c r="B233" s="40"/>
      <c r="C233" s="41"/>
      <c r="D233" s="218" t="s">
        <v>127</v>
      </c>
      <c r="E233" s="41"/>
      <c r="F233" s="219" t="s">
        <v>304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127</v>
      </c>
      <c r="AU233" s="18" t="s">
        <v>82</v>
      </c>
    </row>
    <row r="234" s="15" customFormat="1">
      <c r="A234" s="15"/>
      <c r="B234" s="246"/>
      <c r="C234" s="247"/>
      <c r="D234" s="218" t="s">
        <v>136</v>
      </c>
      <c r="E234" s="248" t="s">
        <v>19</v>
      </c>
      <c r="F234" s="249" t="s">
        <v>306</v>
      </c>
      <c r="G234" s="247"/>
      <c r="H234" s="248" t="s">
        <v>19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136</v>
      </c>
      <c r="AU234" s="255" t="s">
        <v>82</v>
      </c>
      <c r="AV234" s="15" t="s">
        <v>80</v>
      </c>
      <c r="AW234" s="15" t="s">
        <v>33</v>
      </c>
      <c r="AX234" s="15" t="s">
        <v>72</v>
      </c>
      <c r="AY234" s="255" t="s">
        <v>119</v>
      </c>
    </row>
    <row r="235" s="13" customFormat="1">
      <c r="A235" s="13"/>
      <c r="B235" s="224"/>
      <c r="C235" s="225"/>
      <c r="D235" s="218" t="s">
        <v>136</v>
      </c>
      <c r="E235" s="226" t="s">
        <v>19</v>
      </c>
      <c r="F235" s="227" t="s">
        <v>307</v>
      </c>
      <c r="G235" s="225"/>
      <c r="H235" s="228">
        <v>2.5369999999999999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136</v>
      </c>
      <c r="AU235" s="234" t="s">
        <v>82</v>
      </c>
      <c r="AV235" s="13" t="s">
        <v>82</v>
      </c>
      <c r="AW235" s="13" t="s">
        <v>33</v>
      </c>
      <c r="AX235" s="13" t="s">
        <v>72</v>
      </c>
      <c r="AY235" s="234" t="s">
        <v>119</v>
      </c>
    </row>
    <row r="236" s="14" customFormat="1">
      <c r="A236" s="14"/>
      <c r="B236" s="235"/>
      <c r="C236" s="236"/>
      <c r="D236" s="218" t="s">
        <v>136</v>
      </c>
      <c r="E236" s="237" t="s">
        <v>19</v>
      </c>
      <c r="F236" s="238" t="s">
        <v>138</v>
      </c>
      <c r="G236" s="236"/>
      <c r="H236" s="239">
        <v>2.5369999999999999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136</v>
      </c>
      <c r="AU236" s="245" t="s">
        <v>82</v>
      </c>
      <c r="AV236" s="14" t="s">
        <v>126</v>
      </c>
      <c r="AW236" s="14" t="s">
        <v>33</v>
      </c>
      <c r="AX236" s="14" t="s">
        <v>80</v>
      </c>
      <c r="AY236" s="245" t="s">
        <v>119</v>
      </c>
    </row>
    <row r="237" s="2" customFormat="1" ht="24.15" customHeight="1">
      <c r="A237" s="39"/>
      <c r="B237" s="40"/>
      <c r="C237" s="205" t="s">
        <v>308</v>
      </c>
      <c r="D237" s="205" t="s">
        <v>121</v>
      </c>
      <c r="E237" s="206" t="s">
        <v>309</v>
      </c>
      <c r="F237" s="207" t="s">
        <v>310</v>
      </c>
      <c r="G237" s="208" t="s">
        <v>246</v>
      </c>
      <c r="H237" s="209">
        <v>0.33500000000000002</v>
      </c>
      <c r="I237" s="210"/>
      <c r="J237" s="211">
        <f>ROUND(I237*H237,2)</f>
        <v>0</v>
      </c>
      <c r="K237" s="207" t="s">
        <v>19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126</v>
      </c>
      <c r="AT237" s="216" t="s">
        <v>121</v>
      </c>
      <c r="AU237" s="216" t="s">
        <v>82</v>
      </c>
      <c r="AY237" s="18" t="s">
        <v>119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126</v>
      </c>
      <c r="BM237" s="216" t="s">
        <v>311</v>
      </c>
    </row>
    <row r="238" s="2" customFormat="1">
      <c r="A238" s="39"/>
      <c r="B238" s="40"/>
      <c r="C238" s="41"/>
      <c r="D238" s="218" t="s">
        <v>127</v>
      </c>
      <c r="E238" s="41"/>
      <c r="F238" s="219" t="s">
        <v>310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127</v>
      </c>
      <c r="AU238" s="18" t="s">
        <v>82</v>
      </c>
    </row>
    <row r="239" s="15" customFormat="1">
      <c r="A239" s="15"/>
      <c r="B239" s="246"/>
      <c r="C239" s="247"/>
      <c r="D239" s="218" t="s">
        <v>136</v>
      </c>
      <c r="E239" s="248" t="s">
        <v>19</v>
      </c>
      <c r="F239" s="249" t="s">
        <v>312</v>
      </c>
      <c r="G239" s="247"/>
      <c r="H239" s="248" t="s">
        <v>19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5" t="s">
        <v>136</v>
      </c>
      <c r="AU239" s="255" t="s">
        <v>82</v>
      </c>
      <c r="AV239" s="15" t="s">
        <v>80</v>
      </c>
      <c r="AW239" s="15" t="s">
        <v>33</v>
      </c>
      <c r="AX239" s="15" t="s">
        <v>72</v>
      </c>
      <c r="AY239" s="255" t="s">
        <v>119</v>
      </c>
    </row>
    <row r="240" s="13" customFormat="1">
      <c r="A240" s="13"/>
      <c r="B240" s="224"/>
      <c r="C240" s="225"/>
      <c r="D240" s="218" t="s">
        <v>136</v>
      </c>
      <c r="E240" s="226" t="s">
        <v>19</v>
      </c>
      <c r="F240" s="227" t="s">
        <v>313</v>
      </c>
      <c r="G240" s="225"/>
      <c r="H240" s="228">
        <v>0.33500000000000002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136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119</v>
      </c>
    </row>
    <row r="241" s="14" customFormat="1">
      <c r="A241" s="14"/>
      <c r="B241" s="235"/>
      <c r="C241" s="236"/>
      <c r="D241" s="218" t="s">
        <v>136</v>
      </c>
      <c r="E241" s="237" t="s">
        <v>19</v>
      </c>
      <c r="F241" s="238" t="s">
        <v>138</v>
      </c>
      <c r="G241" s="236"/>
      <c r="H241" s="239">
        <v>0.33500000000000002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136</v>
      </c>
      <c r="AU241" s="245" t="s">
        <v>82</v>
      </c>
      <c r="AV241" s="14" t="s">
        <v>126</v>
      </c>
      <c r="AW241" s="14" t="s">
        <v>33</v>
      </c>
      <c r="AX241" s="14" t="s">
        <v>80</v>
      </c>
      <c r="AY241" s="245" t="s">
        <v>119</v>
      </c>
    </row>
    <row r="242" s="12" customFormat="1" ht="22.8" customHeight="1">
      <c r="A242" s="12"/>
      <c r="B242" s="189"/>
      <c r="C242" s="190"/>
      <c r="D242" s="191" t="s">
        <v>71</v>
      </c>
      <c r="E242" s="203" t="s">
        <v>314</v>
      </c>
      <c r="F242" s="203" t="s">
        <v>315</v>
      </c>
      <c r="G242" s="190"/>
      <c r="H242" s="190"/>
      <c r="I242" s="193"/>
      <c r="J242" s="204">
        <f>BK242</f>
        <v>0</v>
      </c>
      <c r="K242" s="190"/>
      <c r="L242" s="195"/>
      <c r="M242" s="196"/>
      <c r="N242" s="197"/>
      <c r="O242" s="197"/>
      <c r="P242" s="198">
        <f>SUM(P243:P245)</f>
        <v>0</v>
      </c>
      <c r="Q242" s="197"/>
      <c r="R242" s="198">
        <f>SUM(R243:R245)</f>
        <v>0</v>
      </c>
      <c r="S242" s="197"/>
      <c r="T242" s="199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0" t="s">
        <v>80</v>
      </c>
      <c r="AT242" s="201" t="s">
        <v>71</v>
      </c>
      <c r="AU242" s="201" t="s">
        <v>80</v>
      </c>
      <c r="AY242" s="200" t="s">
        <v>119</v>
      </c>
      <c r="BK242" s="202">
        <f>SUM(BK243:BK245)</f>
        <v>0</v>
      </c>
    </row>
    <row r="243" s="2" customFormat="1" ht="24.15" customHeight="1">
      <c r="A243" s="39"/>
      <c r="B243" s="40"/>
      <c r="C243" s="205" t="s">
        <v>214</v>
      </c>
      <c r="D243" s="205" t="s">
        <v>121</v>
      </c>
      <c r="E243" s="206" t="s">
        <v>316</v>
      </c>
      <c r="F243" s="207" t="s">
        <v>317</v>
      </c>
      <c r="G243" s="208" t="s">
        <v>246</v>
      </c>
      <c r="H243" s="209">
        <v>19.681000000000001</v>
      </c>
      <c r="I243" s="210"/>
      <c r="J243" s="211">
        <f>ROUND(I243*H243,2)</f>
        <v>0</v>
      </c>
      <c r="K243" s="207" t="s">
        <v>125</v>
      </c>
      <c r="L243" s="45"/>
      <c r="M243" s="212" t="s">
        <v>19</v>
      </c>
      <c r="N243" s="213" t="s">
        <v>43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126</v>
      </c>
      <c r="AT243" s="216" t="s">
        <v>121</v>
      </c>
      <c r="AU243" s="216" t="s">
        <v>82</v>
      </c>
      <c r="AY243" s="18" t="s">
        <v>119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126</v>
      </c>
      <c r="BM243" s="216" t="s">
        <v>318</v>
      </c>
    </row>
    <row r="244" s="2" customFormat="1">
      <c r="A244" s="39"/>
      <c r="B244" s="40"/>
      <c r="C244" s="41"/>
      <c r="D244" s="218" t="s">
        <v>127</v>
      </c>
      <c r="E244" s="41"/>
      <c r="F244" s="219" t="s">
        <v>319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127</v>
      </c>
      <c r="AU244" s="18" t="s">
        <v>82</v>
      </c>
    </row>
    <row r="245" s="2" customFormat="1">
      <c r="A245" s="39"/>
      <c r="B245" s="40"/>
      <c r="C245" s="41"/>
      <c r="D245" s="218" t="s">
        <v>129</v>
      </c>
      <c r="E245" s="41"/>
      <c r="F245" s="223" t="s">
        <v>320</v>
      </c>
      <c r="G245" s="41"/>
      <c r="H245" s="41"/>
      <c r="I245" s="220"/>
      <c r="J245" s="41"/>
      <c r="K245" s="41"/>
      <c r="L245" s="45"/>
      <c r="M245" s="267"/>
      <c r="N245" s="268"/>
      <c r="O245" s="269"/>
      <c r="P245" s="269"/>
      <c r="Q245" s="269"/>
      <c r="R245" s="269"/>
      <c r="S245" s="269"/>
      <c r="T245" s="270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129</v>
      </c>
      <c r="AU245" s="18" t="s">
        <v>82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cwq1B4jTRNxGNUxyTZ2Jd0cronRcPM9b90EmPOybfMxOwpL2iLfd+XU7kxYm5WGUWa0xDVidTcAoIdx7Pe0Rwg==" hashValue="f9+97ap3nQauc3XN47owtTpi2OsIft8vwtBFzfiDFSkDZFQBvEb2+dn3abA3Oxt6KPGn1r8vjnAO7OP2lHJfCw==" algorithmName="SHA-512" password="86DE"/>
  <autoFilter ref="C86:K24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Nový bezpečnostní přepad, oprava požeráku Dolní Švajgrák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ROUND((SUM(BE88:BE205)),  2)</f>
        <v>0</v>
      </c>
      <c r="G33" s="39"/>
      <c r="H33" s="39"/>
      <c r="I33" s="149">
        <v>0.20999999999999999</v>
      </c>
      <c r="J33" s="148">
        <f>ROUND(((SUM(BE88:BE205))*I33),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ROUND((SUM(BF88:BF205)),  2)</f>
        <v>0</v>
      </c>
      <c r="G34" s="39"/>
      <c r="H34" s="39"/>
      <c r="I34" s="149">
        <v>0.14999999999999999</v>
      </c>
      <c r="J34" s="148">
        <f>ROUND(((SUM(BF88:BF205))*I34),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ROUND((SUM(BG88:BG205)),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ROUND((SUM(BH88:BH205)),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ROUND((SUM(BI88:BI205)),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Nový bezpečnostní přepad, oprava požeráku Dolní Švajgrák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02 – Bezpečnostní přepad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 - Dolní Švajgrák</v>
      </c>
      <c r="G52" s="41"/>
      <c r="H52" s="41"/>
      <c r="I52" s="33" t="s">
        <v>23</v>
      </c>
      <c r="J52" s="73" t="str">
        <f>IF(J12="","",J12)</f>
        <v>31. 10. 2020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Rotava, Rotava 1, Sídliště 721</v>
      </c>
      <c r="G54" s="41"/>
      <c r="H54" s="41"/>
      <c r="I54" s="33" t="s">
        <v>31</v>
      </c>
      <c r="J54" s="37" t="str">
        <f>E21</f>
        <v>Novaqua s.r.o., Agentura Ekostar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Daniela Hahnová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J153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J163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J179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322</v>
      </c>
      <c r="E65" s="175"/>
      <c r="F65" s="175"/>
      <c r="G65" s="175"/>
      <c r="H65" s="175"/>
      <c r="I65" s="175"/>
      <c r="J65" s="176">
        <f>J186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2"/>
      <c r="C66" s="173"/>
      <c r="D66" s="174" t="s">
        <v>323</v>
      </c>
      <c r="E66" s="175"/>
      <c r="F66" s="175"/>
      <c r="G66" s="175"/>
      <c r="H66" s="175"/>
      <c r="I66" s="175"/>
      <c r="J66" s="176">
        <f>J187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324</v>
      </c>
      <c r="E67" s="175"/>
      <c r="F67" s="175"/>
      <c r="G67" s="175"/>
      <c r="H67" s="175"/>
      <c r="I67" s="175"/>
      <c r="J67" s="176">
        <f>J191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325</v>
      </c>
      <c r="E68" s="175"/>
      <c r="F68" s="175"/>
      <c r="G68" s="175"/>
      <c r="H68" s="175"/>
      <c r="I68" s="175"/>
      <c r="J68" s="176">
        <f>J203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104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Nový bezpečnostní přepad, oprava požeráku Dolní Švajgrák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02 - SO 02 – Bezpečnostní přepad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Rotava - Dolní Švajgrák</v>
      </c>
      <c r="G82" s="41"/>
      <c r="H82" s="41"/>
      <c r="I82" s="33" t="s">
        <v>23</v>
      </c>
      <c r="J82" s="73" t="str">
        <f>IF(J12="","",J12)</f>
        <v>31. 10. 2020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25</v>
      </c>
      <c r="D84" s="41"/>
      <c r="E84" s="41"/>
      <c r="F84" s="28" t="str">
        <f>E15</f>
        <v>Město Rotava, Rotava 1, Sídliště 721</v>
      </c>
      <c r="G84" s="41"/>
      <c r="H84" s="41"/>
      <c r="I84" s="33" t="s">
        <v>31</v>
      </c>
      <c r="J84" s="37" t="str">
        <f>E21</f>
        <v>Novaqua s.r.o., Agentura Ekostar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Daniela Hahnová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105</v>
      </c>
      <c r="D87" s="181" t="s">
        <v>57</v>
      </c>
      <c r="E87" s="181" t="s">
        <v>53</v>
      </c>
      <c r="F87" s="181" t="s">
        <v>54</v>
      </c>
      <c r="G87" s="181" t="s">
        <v>106</v>
      </c>
      <c r="H87" s="181" t="s">
        <v>107</v>
      </c>
      <c r="I87" s="181" t="s">
        <v>108</v>
      </c>
      <c r="J87" s="181" t="s">
        <v>94</v>
      </c>
      <c r="K87" s="182" t="s">
        <v>109</v>
      </c>
      <c r="L87" s="183"/>
      <c r="M87" s="93" t="s">
        <v>19</v>
      </c>
      <c r="N87" s="94" t="s">
        <v>42</v>
      </c>
      <c r="O87" s="94" t="s">
        <v>110</v>
      </c>
      <c r="P87" s="94" t="s">
        <v>111</v>
      </c>
      <c r="Q87" s="94" t="s">
        <v>112</v>
      </c>
      <c r="R87" s="94" t="s">
        <v>113</v>
      </c>
      <c r="S87" s="94" t="s">
        <v>114</v>
      </c>
      <c r="T87" s="95" t="s">
        <v>115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116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207.28696589999998</v>
      </c>
      <c r="S88" s="97"/>
      <c r="T88" s="187">
        <f>T89</f>
        <v>0.75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95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117</v>
      </c>
      <c r="F89" s="192" t="s">
        <v>118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P90+P153+P163+P179+P186+P191+P203</f>
        <v>0</v>
      </c>
      <c r="Q89" s="197"/>
      <c r="R89" s="198">
        <f>R90+R153+R163+R179+R186+R191+R203</f>
        <v>207.28696589999998</v>
      </c>
      <c r="S89" s="197"/>
      <c r="T89" s="199">
        <f>T90+T153+T163+T179+T186+T191+T203</f>
        <v>0.75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119</v>
      </c>
      <c r="BK89" s="202">
        <f>BK90+BK153+BK163+BK179+BK186+BK191+BK203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80</v>
      </c>
      <c r="F90" s="203" t="s">
        <v>120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SUM(P91:P152)</f>
        <v>0</v>
      </c>
      <c r="Q90" s="197"/>
      <c r="R90" s="198">
        <f>SUM(R91:R152)</f>
        <v>81.020300000000006</v>
      </c>
      <c r="S90" s="197"/>
      <c r="T90" s="199">
        <f>SUM(T91:T152)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119</v>
      </c>
      <c r="BK90" s="202">
        <f>SUM(BK91:BK152)</f>
        <v>0</v>
      </c>
    </row>
    <row r="91" s="2" customFormat="1" ht="24.15" customHeight="1">
      <c r="A91" s="39"/>
      <c r="B91" s="40"/>
      <c r="C91" s="205" t="s">
        <v>80</v>
      </c>
      <c r="D91" s="205" t="s">
        <v>121</v>
      </c>
      <c r="E91" s="206" t="s">
        <v>326</v>
      </c>
      <c r="F91" s="207" t="s">
        <v>327</v>
      </c>
      <c r="G91" s="208" t="s">
        <v>190</v>
      </c>
      <c r="H91" s="209">
        <v>1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126</v>
      </c>
      <c r="AT91" s="216" t="s">
        <v>121</v>
      </c>
      <c r="AU91" s="216" t="s">
        <v>82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126</v>
      </c>
      <c r="BM91" s="216" t="s">
        <v>328</v>
      </c>
    </row>
    <row r="92" s="2" customFormat="1">
      <c r="A92" s="39"/>
      <c r="B92" s="40"/>
      <c r="C92" s="41"/>
      <c r="D92" s="218" t="s">
        <v>127</v>
      </c>
      <c r="E92" s="41"/>
      <c r="F92" s="219" t="s">
        <v>329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127</v>
      </c>
      <c r="AU92" s="18" t="s">
        <v>82</v>
      </c>
    </row>
    <row r="93" s="2" customFormat="1">
      <c r="A93" s="39"/>
      <c r="B93" s="40"/>
      <c r="C93" s="41"/>
      <c r="D93" s="218" t="s">
        <v>129</v>
      </c>
      <c r="E93" s="41"/>
      <c r="F93" s="223" t="s">
        <v>330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82</v>
      </c>
    </row>
    <row r="94" s="2" customFormat="1" ht="24.15" customHeight="1">
      <c r="A94" s="39"/>
      <c r="B94" s="40"/>
      <c r="C94" s="205" t="s">
        <v>82</v>
      </c>
      <c r="D94" s="205" t="s">
        <v>121</v>
      </c>
      <c r="E94" s="206" t="s">
        <v>331</v>
      </c>
      <c r="F94" s="207" t="s">
        <v>332</v>
      </c>
      <c r="G94" s="208" t="s">
        <v>190</v>
      </c>
      <c r="H94" s="209">
        <v>1</v>
      </c>
      <c r="I94" s="210"/>
      <c r="J94" s="211">
        <f>ROUND(I94*H94,2)</f>
        <v>0</v>
      </c>
      <c r="K94" s="207" t="s">
        <v>125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126</v>
      </c>
      <c r="AT94" s="216" t="s">
        <v>121</v>
      </c>
      <c r="AU94" s="216" t="s">
        <v>82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126</v>
      </c>
      <c r="BM94" s="216" t="s">
        <v>333</v>
      </c>
    </row>
    <row r="95" s="2" customFormat="1">
      <c r="A95" s="39"/>
      <c r="B95" s="40"/>
      <c r="C95" s="41"/>
      <c r="D95" s="218" t="s">
        <v>127</v>
      </c>
      <c r="E95" s="41"/>
      <c r="F95" s="219" t="s">
        <v>334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127</v>
      </c>
      <c r="AU95" s="18" t="s">
        <v>82</v>
      </c>
    </row>
    <row r="96" s="2" customFormat="1">
      <c r="A96" s="39"/>
      <c r="B96" s="40"/>
      <c r="C96" s="41"/>
      <c r="D96" s="218" t="s">
        <v>129</v>
      </c>
      <c r="E96" s="41"/>
      <c r="F96" s="223" t="s">
        <v>335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129</v>
      </c>
      <c r="AU96" s="18" t="s">
        <v>82</v>
      </c>
    </row>
    <row r="97" s="2" customFormat="1" ht="24.15" customHeight="1">
      <c r="A97" s="39"/>
      <c r="B97" s="40"/>
      <c r="C97" s="205" t="s">
        <v>139</v>
      </c>
      <c r="D97" s="205" t="s">
        <v>121</v>
      </c>
      <c r="E97" s="206" t="s">
        <v>122</v>
      </c>
      <c r="F97" s="207" t="s">
        <v>123</v>
      </c>
      <c r="G97" s="208" t="s">
        <v>124</v>
      </c>
      <c r="H97" s="209">
        <v>10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3.0000000000000001E-05</v>
      </c>
      <c r="R97" s="214">
        <f>Q97*H97</f>
        <v>0.00030000000000000003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82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126</v>
      </c>
      <c r="BM97" s="216" t="s">
        <v>336</v>
      </c>
    </row>
    <row r="98" s="2" customFormat="1">
      <c r="A98" s="39"/>
      <c r="B98" s="40"/>
      <c r="C98" s="41"/>
      <c r="D98" s="218" t="s">
        <v>127</v>
      </c>
      <c r="E98" s="41"/>
      <c r="F98" s="219" t="s">
        <v>128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127</v>
      </c>
      <c r="AU98" s="18" t="s">
        <v>82</v>
      </c>
    </row>
    <row r="99" s="2" customFormat="1">
      <c r="A99" s="39"/>
      <c r="B99" s="40"/>
      <c r="C99" s="41"/>
      <c r="D99" s="218" t="s">
        <v>129</v>
      </c>
      <c r="E99" s="41"/>
      <c r="F99" s="223" t="s">
        <v>130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82</v>
      </c>
    </row>
    <row r="100" s="2" customFormat="1" ht="24.15" customHeight="1">
      <c r="A100" s="39"/>
      <c r="B100" s="40"/>
      <c r="C100" s="205" t="s">
        <v>126</v>
      </c>
      <c r="D100" s="205" t="s">
        <v>121</v>
      </c>
      <c r="E100" s="206" t="s">
        <v>131</v>
      </c>
      <c r="F100" s="207" t="s">
        <v>132</v>
      </c>
      <c r="G100" s="208" t="s">
        <v>133</v>
      </c>
      <c r="H100" s="209">
        <v>10</v>
      </c>
      <c r="I100" s="210"/>
      <c r="J100" s="211">
        <f>ROUND(I100*H100,2)</f>
        <v>0</v>
      </c>
      <c r="K100" s="207" t="s">
        <v>125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126</v>
      </c>
      <c r="AT100" s="216" t="s">
        <v>121</v>
      </c>
      <c r="AU100" s="216" t="s">
        <v>82</v>
      </c>
      <c r="AY100" s="18" t="s">
        <v>119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126</v>
      </c>
      <c r="BM100" s="216" t="s">
        <v>337</v>
      </c>
    </row>
    <row r="101" s="2" customFormat="1">
      <c r="A101" s="39"/>
      <c r="B101" s="40"/>
      <c r="C101" s="41"/>
      <c r="D101" s="218" t="s">
        <v>127</v>
      </c>
      <c r="E101" s="41"/>
      <c r="F101" s="219" t="s">
        <v>134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127</v>
      </c>
      <c r="AU101" s="18" t="s">
        <v>82</v>
      </c>
    </row>
    <row r="102" s="2" customFormat="1">
      <c r="A102" s="39"/>
      <c r="B102" s="40"/>
      <c r="C102" s="41"/>
      <c r="D102" s="218" t="s">
        <v>129</v>
      </c>
      <c r="E102" s="41"/>
      <c r="F102" s="223" t="s">
        <v>135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129</v>
      </c>
      <c r="AU102" s="18" t="s">
        <v>82</v>
      </c>
    </row>
    <row r="103" s="2" customFormat="1" ht="24.15" customHeight="1">
      <c r="A103" s="39"/>
      <c r="B103" s="40"/>
      <c r="C103" s="205" t="s">
        <v>153</v>
      </c>
      <c r="D103" s="205" t="s">
        <v>121</v>
      </c>
      <c r="E103" s="206" t="s">
        <v>338</v>
      </c>
      <c r="F103" s="207" t="s">
        <v>339</v>
      </c>
      <c r="G103" s="208" t="s">
        <v>156</v>
      </c>
      <c r="H103" s="209">
        <v>225</v>
      </c>
      <c r="I103" s="210"/>
      <c r="J103" s="211">
        <f>ROUND(I103*H103,2)</f>
        <v>0</v>
      </c>
      <c r="K103" s="207" t="s">
        <v>125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126</v>
      </c>
      <c r="AT103" s="216" t="s">
        <v>121</v>
      </c>
      <c r="AU103" s="216" t="s">
        <v>82</v>
      </c>
      <c r="AY103" s="18" t="s">
        <v>119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126</v>
      </c>
      <c r="BM103" s="216" t="s">
        <v>340</v>
      </c>
    </row>
    <row r="104" s="2" customFormat="1">
      <c r="A104" s="39"/>
      <c r="B104" s="40"/>
      <c r="C104" s="41"/>
      <c r="D104" s="218" t="s">
        <v>127</v>
      </c>
      <c r="E104" s="41"/>
      <c r="F104" s="219" t="s">
        <v>341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127</v>
      </c>
      <c r="AU104" s="18" t="s">
        <v>82</v>
      </c>
    </row>
    <row r="105" s="2" customFormat="1">
      <c r="A105" s="39"/>
      <c r="B105" s="40"/>
      <c r="C105" s="41"/>
      <c r="D105" s="218" t="s">
        <v>129</v>
      </c>
      <c r="E105" s="41"/>
      <c r="F105" s="223" t="s">
        <v>342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82</v>
      </c>
    </row>
    <row r="106" s="13" customFormat="1">
      <c r="A106" s="13"/>
      <c r="B106" s="224"/>
      <c r="C106" s="225"/>
      <c r="D106" s="218" t="s">
        <v>136</v>
      </c>
      <c r="E106" s="226" t="s">
        <v>19</v>
      </c>
      <c r="F106" s="227" t="s">
        <v>343</v>
      </c>
      <c r="G106" s="225"/>
      <c r="H106" s="228">
        <v>225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136</v>
      </c>
      <c r="AU106" s="234" t="s">
        <v>82</v>
      </c>
      <c r="AV106" s="13" t="s">
        <v>82</v>
      </c>
      <c r="AW106" s="13" t="s">
        <v>33</v>
      </c>
      <c r="AX106" s="13" t="s">
        <v>72</v>
      </c>
      <c r="AY106" s="234" t="s">
        <v>119</v>
      </c>
    </row>
    <row r="107" s="2" customFormat="1" ht="24.15" customHeight="1">
      <c r="A107" s="39"/>
      <c r="B107" s="40"/>
      <c r="C107" s="205" t="s">
        <v>161</v>
      </c>
      <c r="D107" s="205" t="s">
        <v>121</v>
      </c>
      <c r="E107" s="206" t="s">
        <v>344</v>
      </c>
      <c r="F107" s="207" t="s">
        <v>345</v>
      </c>
      <c r="G107" s="208" t="s">
        <v>142</v>
      </c>
      <c r="H107" s="209">
        <v>150</v>
      </c>
      <c r="I107" s="210"/>
      <c r="J107" s="211">
        <f>ROUND(I107*H107,2)</f>
        <v>0</v>
      </c>
      <c r="K107" s="207" t="s">
        <v>125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126</v>
      </c>
      <c r="AT107" s="216" t="s">
        <v>121</v>
      </c>
      <c r="AU107" s="216" t="s">
        <v>82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126</v>
      </c>
      <c r="BM107" s="216" t="s">
        <v>346</v>
      </c>
    </row>
    <row r="108" s="2" customFormat="1">
      <c r="A108" s="39"/>
      <c r="B108" s="40"/>
      <c r="C108" s="41"/>
      <c r="D108" s="218" t="s">
        <v>127</v>
      </c>
      <c r="E108" s="41"/>
      <c r="F108" s="219" t="s">
        <v>347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82</v>
      </c>
    </row>
    <row r="109" s="2" customFormat="1">
      <c r="A109" s="39"/>
      <c r="B109" s="40"/>
      <c r="C109" s="41"/>
      <c r="D109" s="218" t="s">
        <v>129</v>
      </c>
      <c r="E109" s="41"/>
      <c r="F109" s="223" t="s">
        <v>145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129</v>
      </c>
      <c r="AU109" s="18" t="s">
        <v>82</v>
      </c>
    </row>
    <row r="110" s="2" customFormat="1" ht="24.15" customHeight="1">
      <c r="A110" s="39"/>
      <c r="B110" s="40"/>
      <c r="C110" s="205" t="s">
        <v>172</v>
      </c>
      <c r="D110" s="205" t="s">
        <v>121</v>
      </c>
      <c r="E110" s="206" t="s">
        <v>348</v>
      </c>
      <c r="F110" s="207" t="s">
        <v>349</v>
      </c>
      <c r="G110" s="208" t="s">
        <v>142</v>
      </c>
      <c r="H110" s="209">
        <v>4</v>
      </c>
      <c r="I110" s="210"/>
      <c r="J110" s="211">
        <f>ROUND(I110*H110,2)</f>
        <v>0</v>
      </c>
      <c r="K110" s="207" t="s">
        <v>125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126</v>
      </c>
      <c r="AT110" s="216" t="s">
        <v>121</v>
      </c>
      <c r="AU110" s="216" t="s">
        <v>82</v>
      </c>
      <c r="AY110" s="18" t="s">
        <v>119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126</v>
      </c>
      <c r="BM110" s="216" t="s">
        <v>350</v>
      </c>
    </row>
    <row r="111" s="2" customFormat="1">
      <c r="A111" s="39"/>
      <c r="B111" s="40"/>
      <c r="C111" s="41"/>
      <c r="D111" s="218" t="s">
        <v>127</v>
      </c>
      <c r="E111" s="41"/>
      <c r="F111" s="219" t="s">
        <v>351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127</v>
      </c>
      <c r="AU111" s="18" t="s">
        <v>82</v>
      </c>
    </row>
    <row r="112" s="2" customFormat="1">
      <c r="A112" s="39"/>
      <c r="B112" s="40"/>
      <c r="C112" s="41"/>
      <c r="D112" s="218" t="s">
        <v>129</v>
      </c>
      <c r="E112" s="41"/>
      <c r="F112" s="223" t="s">
        <v>352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129</v>
      </c>
      <c r="AU112" s="18" t="s">
        <v>82</v>
      </c>
    </row>
    <row r="113" s="2" customFormat="1" ht="24.15" customHeight="1">
      <c r="A113" s="39"/>
      <c r="B113" s="40"/>
      <c r="C113" s="205" t="s">
        <v>179</v>
      </c>
      <c r="D113" s="205" t="s">
        <v>121</v>
      </c>
      <c r="E113" s="206" t="s">
        <v>353</v>
      </c>
      <c r="F113" s="207" t="s">
        <v>354</v>
      </c>
      <c r="G113" s="208" t="s">
        <v>142</v>
      </c>
      <c r="H113" s="209">
        <v>12.5</v>
      </c>
      <c r="I113" s="210"/>
      <c r="J113" s="211">
        <f>ROUND(I113*H113,2)</f>
        <v>0</v>
      </c>
      <c r="K113" s="207" t="s">
        <v>125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121</v>
      </c>
      <c r="AU113" s="216" t="s">
        <v>82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126</v>
      </c>
      <c r="BM113" s="216" t="s">
        <v>355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356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82</v>
      </c>
    </row>
    <row r="115" s="2" customFormat="1">
      <c r="A115" s="39"/>
      <c r="B115" s="40"/>
      <c r="C115" s="41"/>
      <c r="D115" s="218" t="s">
        <v>129</v>
      </c>
      <c r="E115" s="41"/>
      <c r="F115" s="223" t="s">
        <v>357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82</v>
      </c>
    </row>
    <row r="116" s="2" customFormat="1" ht="24.15" customHeight="1">
      <c r="A116" s="39"/>
      <c r="B116" s="40"/>
      <c r="C116" s="205" t="s">
        <v>187</v>
      </c>
      <c r="D116" s="205" t="s">
        <v>121</v>
      </c>
      <c r="E116" s="206" t="s">
        <v>358</v>
      </c>
      <c r="F116" s="207" t="s">
        <v>359</v>
      </c>
      <c r="G116" s="208" t="s">
        <v>142</v>
      </c>
      <c r="H116" s="209">
        <v>3.1499999999999999</v>
      </c>
      <c r="I116" s="210"/>
      <c r="J116" s="211">
        <f>ROUND(I116*H116,2)</f>
        <v>0</v>
      </c>
      <c r="K116" s="207" t="s">
        <v>125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126</v>
      </c>
      <c r="AT116" s="216" t="s">
        <v>121</v>
      </c>
      <c r="AU116" s="216" t="s">
        <v>82</v>
      </c>
      <c r="AY116" s="18" t="s">
        <v>119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126</v>
      </c>
      <c r="BM116" s="216" t="s">
        <v>360</v>
      </c>
    </row>
    <row r="117" s="2" customFormat="1">
      <c r="A117" s="39"/>
      <c r="B117" s="40"/>
      <c r="C117" s="41"/>
      <c r="D117" s="218" t="s">
        <v>127</v>
      </c>
      <c r="E117" s="41"/>
      <c r="F117" s="219" t="s">
        <v>361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82</v>
      </c>
    </row>
    <row r="118" s="2" customFormat="1">
      <c r="A118" s="39"/>
      <c r="B118" s="40"/>
      <c r="C118" s="41"/>
      <c r="D118" s="218" t="s">
        <v>129</v>
      </c>
      <c r="E118" s="41"/>
      <c r="F118" s="223" t="s">
        <v>362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129</v>
      </c>
      <c r="AU118" s="18" t="s">
        <v>82</v>
      </c>
    </row>
    <row r="119" s="2" customFormat="1" ht="24.15" customHeight="1">
      <c r="A119" s="39"/>
      <c r="B119" s="40"/>
      <c r="C119" s="205" t="s">
        <v>137</v>
      </c>
      <c r="D119" s="205" t="s">
        <v>121</v>
      </c>
      <c r="E119" s="206" t="s">
        <v>363</v>
      </c>
      <c r="F119" s="207" t="s">
        <v>364</v>
      </c>
      <c r="G119" s="208" t="s">
        <v>142</v>
      </c>
      <c r="H119" s="209">
        <v>169.65000000000001</v>
      </c>
      <c r="I119" s="210"/>
      <c r="J119" s="211">
        <f>ROUND(I119*H119,2)</f>
        <v>0</v>
      </c>
      <c r="K119" s="207" t="s">
        <v>125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126</v>
      </c>
      <c r="AT119" s="216" t="s">
        <v>121</v>
      </c>
      <c r="AU119" s="216" t="s">
        <v>82</v>
      </c>
      <c r="AY119" s="18" t="s">
        <v>119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126</v>
      </c>
      <c r="BM119" s="216" t="s">
        <v>365</v>
      </c>
    </row>
    <row r="120" s="2" customFormat="1">
      <c r="A120" s="39"/>
      <c r="B120" s="40"/>
      <c r="C120" s="41"/>
      <c r="D120" s="218" t="s">
        <v>127</v>
      </c>
      <c r="E120" s="41"/>
      <c r="F120" s="219" t="s">
        <v>366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127</v>
      </c>
      <c r="AU120" s="18" t="s">
        <v>82</v>
      </c>
    </row>
    <row r="121" s="2" customFormat="1">
      <c r="A121" s="39"/>
      <c r="B121" s="40"/>
      <c r="C121" s="41"/>
      <c r="D121" s="218" t="s">
        <v>129</v>
      </c>
      <c r="E121" s="41"/>
      <c r="F121" s="223" t="s">
        <v>367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129</v>
      </c>
      <c r="AU121" s="18" t="s">
        <v>82</v>
      </c>
    </row>
    <row r="122" s="13" customFormat="1">
      <c r="A122" s="13"/>
      <c r="B122" s="224"/>
      <c r="C122" s="225"/>
      <c r="D122" s="218" t="s">
        <v>136</v>
      </c>
      <c r="E122" s="226" t="s">
        <v>19</v>
      </c>
      <c r="F122" s="227" t="s">
        <v>368</v>
      </c>
      <c r="G122" s="225"/>
      <c r="H122" s="228">
        <v>169.65000000000001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136</v>
      </c>
      <c r="AU122" s="234" t="s">
        <v>82</v>
      </c>
      <c r="AV122" s="13" t="s">
        <v>82</v>
      </c>
      <c r="AW122" s="13" t="s">
        <v>33</v>
      </c>
      <c r="AX122" s="13" t="s">
        <v>72</v>
      </c>
      <c r="AY122" s="234" t="s">
        <v>119</v>
      </c>
    </row>
    <row r="123" s="2" customFormat="1" ht="37.8" customHeight="1">
      <c r="A123" s="39"/>
      <c r="B123" s="40"/>
      <c r="C123" s="205" t="s">
        <v>198</v>
      </c>
      <c r="D123" s="205" t="s">
        <v>121</v>
      </c>
      <c r="E123" s="206" t="s">
        <v>369</v>
      </c>
      <c r="F123" s="207" t="s">
        <v>370</v>
      </c>
      <c r="G123" s="208" t="s">
        <v>142</v>
      </c>
      <c r="H123" s="209">
        <v>169.5</v>
      </c>
      <c r="I123" s="210"/>
      <c r="J123" s="211">
        <f>ROUND(I123*H123,2)</f>
        <v>0</v>
      </c>
      <c r="K123" s="207" t="s">
        <v>125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126</v>
      </c>
      <c r="AT123" s="216" t="s">
        <v>121</v>
      </c>
      <c r="AU123" s="216" t="s">
        <v>82</v>
      </c>
      <c r="AY123" s="18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126</v>
      </c>
      <c r="BM123" s="216" t="s">
        <v>371</v>
      </c>
    </row>
    <row r="124" s="2" customFormat="1">
      <c r="A124" s="39"/>
      <c r="B124" s="40"/>
      <c r="C124" s="41"/>
      <c r="D124" s="218" t="s">
        <v>127</v>
      </c>
      <c r="E124" s="41"/>
      <c r="F124" s="219" t="s">
        <v>372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127</v>
      </c>
      <c r="AU124" s="18" t="s">
        <v>82</v>
      </c>
    </row>
    <row r="125" s="2" customFormat="1">
      <c r="A125" s="39"/>
      <c r="B125" s="40"/>
      <c r="C125" s="41"/>
      <c r="D125" s="218" t="s">
        <v>129</v>
      </c>
      <c r="E125" s="41"/>
      <c r="F125" s="223" t="s">
        <v>373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129</v>
      </c>
      <c r="AU125" s="18" t="s">
        <v>82</v>
      </c>
    </row>
    <row r="126" s="2" customFormat="1" ht="24.15" customHeight="1">
      <c r="A126" s="39"/>
      <c r="B126" s="40"/>
      <c r="C126" s="205" t="s">
        <v>206</v>
      </c>
      <c r="D126" s="205" t="s">
        <v>121</v>
      </c>
      <c r="E126" s="206" t="s">
        <v>374</v>
      </c>
      <c r="F126" s="207" t="s">
        <v>375</v>
      </c>
      <c r="G126" s="208" t="s">
        <v>142</v>
      </c>
      <c r="H126" s="209">
        <v>2</v>
      </c>
      <c r="I126" s="210"/>
      <c r="J126" s="211">
        <f>ROUND(I126*H126,2)</f>
        <v>0</v>
      </c>
      <c r="K126" s="207" t="s">
        <v>125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126</v>
      </c>
      <c r="AT126" s="216" t="s">
        <v>121</v>
      </c>
      <c r="AU126" s="216" t="s">
        <v>82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126</v>
      </c>
      <c r="BM126" s="216" t="s">
        <v>376</v>
      </c>
    </row>
    <row r="127" s="2" customFormat="1">
      <c r="A127" s="39"/>
      <c r="B127" s="40"/>
      <c r="C127" s="41"/>
      <c r="D127" s="218" t="s">
        <v>127</v>
      </c>
      <c r="E127" s="41"/>
      <c r="F127" s="219" t="s">
        <v>377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127</v>
      </c>
      <c r="AU127" s="18" t="s">
        <v>82</v>
      </c>
    </row>
    <row r="128" s="2" customFormat="1">
      <c r="A128" s="39"/>
      <c r="B128" s="40"/>
      <c r="C128" s="41"/>
      <c r="D128" s="218" t="s">
        <v>129</v>
      </c>
      <c r="E128" s="41"/>
      <c r="F128" s="223" t="s">
        <v>378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129</v>
      </c>
      <c r="AU128" s="18" t="s">
        <v>82</v>
      </c>
    </row>
    <row r="129" s="2" customFormat="1" ht="24.15" customHeight="1">
      <c r="A129" s="39"/>
      <c r="B129" s="40"/>
      <c r="C129" s="205" t="s">
        <v>211</v>
      </c>
      <c r="D129" s="205" t="s">
        <v>121</v>
      </c>
      <c r="E129" s="206" t="s">
        <v>379</v>
      </c>
      <c r="F129" s="207" t="s">
        <v>380</v>
      </c>
      <c r="G129" s="208" t="s">
        <v>156</v>
      </c>
      <c r="H129" s="209">
        <v>520</v>
      </c>
      <c r="I129" s="210"/>
      <c r="J129" s="211">
        <f>ROUND(I129*H129,2)</f>
        <v>0</v>
      </c>
      <c r="K129" s="207" t="s">
        <v>125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126</v>
      </c>
      <c r="AT129" s="216" t="s">
        <v>121</v>
      </c>
      <c r="AU129" s="216" t="s">
        <v>82</v>
      </c>
      <c r="AY129" s="18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126</v>
      </c>
      <c r="BM129" s="216" t="s">
        <v>381</v>
      </c>
    </row>
    <row r="130" s="2" customFormat="1">
      <c r="A130" s="39"/>
      <c r="B130" s="40"/>
      <c r="C130" s="41"/>
      <c r="D130" s="218" t="s">
        <v>127</v>
      </c>
      <c r="E130" s="41"/>
      <c r="F130" s="219" t="s">
        <v>382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127</v>
      </c>
      <c r="AU130" s="18" t="s">
        <v>82</v>
      </c>
    </row>
    <row r="131" s="2" customFormat="1">
      <c r="A131" s="39"/>
      <c r="B131" s="40"/>
      <c r="C131" s="41"/>
      <c r="D131" s="218" t="s">
        <v>129</v>
      </c>
      <c r="E131" s="41"/>
      <c r="F131" s="223" t="s">
        <v>383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129</v>
      </c>
      <c r="AU131" s="18" t="s">
        <v>82</v>
      </c>
    </row>
    <row r="132" s="2" customFormat="1" ht="14.4" customHeight="1">
      <c r="A132" s="39"/>
      <c r="B132" s="40"/>
      <c r="C132" s="256" t="s">
        <v>222</v>
      </c>
      <c r="D132" s="256" t="s">
        <v>180</v>
      </c>
      <c r="E132" s="257" t="s">
        <v>384</v>
      </c>
      <c r="F132" s="258" t="s">
        <v>385</v>
      </c>
      <c r="G132" s="259" t="s">
        <v>386</v>
      </c>
      <c r="H132" s="260">
        <v>20</v>
      </c>
      <c r="I132" s="261"/>
      <c r="J132" s="262">
        <f>ROUND(I132*H132,2)</f>
        <v>0</v>
      </c>
      <c r="K132" s="258" t="s">
        <v>125</v>
      </c>
      <c r="L132" s="263"/>
      <c r="M132" s="264" t="s">
        <v>19</v>
      </c>
      <c r="N132" s="265" t="s">
        <v>43</v>
      </c>
      <c r="O132" s="85"/>
      <c r="P132" s="214">
        <f>O132*H132</f>
        <v>0</v>
      </c>
      <c r="Q132" s="214">
        <v>0.001</v>
      </c>
      <c r="R132" s="214">
        <f>Q132*H132</f>
        <v>0.02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179</v>
      </c>
      <c r="AT132" s="216" t="s">
        <v>180</v>
      </c>
      <c r="AU132" s="216" t="s">
        <v>82</v>
      </c>
      <c r="AY132" s="18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126</v>
      </c>
      <c r="BM132" s="216" t="s">
        <v>387</v>
      </c>
    </row>
    <row r="133" s="2" customFormat="1">
      <c r="A133" s="39"/>
      <c r="B133" s="40"/>
      <c r="C133" s="41"/>
      <c r="D133" s="218" t="s">
        <v>127</v>
      </c>
      <c r="E133" s="41"/>
      <c r="F133" s="219" t="s">
        <v>385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127</v>
      </c>
      <c r="AU133" s="18" t="s">
        <v>82</v>
      </c>
    </row>
    <row r="134" s="2" customFormat="1" ht="24.15" customHeight="1">
      <c r="A134" s="39"/>
      <c r="B134" s="40"/>
      <c r="C134" s="205" t="s">
        <v>8</v>
      </c>
      <c r="D134" s="205" t="s">
        <v>121</v>
      </c>
      <c r="E134" s="206" t="s">
        <v>388</v>
      </c>
      <c r="F134" s="207" t="s">
        <v>389</v>
      </c>
      <c r="G134" s="208" t="s">
        <v>156</v>
      </c>
      <c r="H134" s="209">
        <v>135</v>
      </c>
      <c r="I134" s="210"/>
      <c r="J134" s="211">
        <f>ROUND(I134*H134,2)</f>
        <v>0</v>
      </c>
      <c r="K134" s="207" t="s">
        <v>125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126</v>
      </c>
      <c r="AT134" s="216" t="s">
        <v>121</v>
      </c>
      <c r="AU134" s="216" t="s">
        <v>82</v>
      </c>
      <c r="AY134" s="18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126</v>
      </c>
      <c r="BM134" s="216" t="s">
        <v>390</v>
      </c>
    </row>
    <row r="135" s="2" customFormat="1">
      <c r="A135" s="39"/>
      <c r="B135" s="40"/>
      <c r="C135" s="41"/>
      <c r="D135" s="218" t="s">
        <v>127</v>
      </c>
      <c r="E135" s="41"/>
      <c r="F135" s="219" t="s">
        <v>391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127</v>
      </c>
      <c r="AU135" s="18" t="s">
        <v>82</v>
      </c>
    </row>
    <row r="136" s="2" customFormat="1">
      <c r="A136" s="39"/>
      <c r="B136" s="40"/>
      <c r="C136" s="41"/>
      <c r="D136" s="218" t="s">
        <v>129</v>
      </c>
      <c r="E136" s="41"/>
      <c r="F136" s="223" t="s">
        <v>392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129</v>
      </c>
      <c r="AU136" s="18" t="s">
        <v>82</v>
      </c>
    </row>
    <row r="137" s="2" customFormat="1" ht="24.15" customHeight="1">
      <c r="A137" s="39"/>
      <c r="B137" s="40"/>
      <c r="C137" s="205" t="s">
        <v>175</v>
      </c>
      <c r="D137" s="205" t="s">
        <v>121</v>
      </c>
      <c r="E137" s="206" t="s">
        <v>393</v>
      </c>
      <c r="F137" s="207" t="s">
        <v>394</v>
      </c>
      <c r="G137" s="208" t="s">
        <v>156</v>
      </c>
      <c r="H137" s="209">
        <v>58</v>
      </c>
      <c r="I137" s="210"/>
      <c r="J137" s="211">
        <f>ROUND(I137*H137,2)</f>
        <v>0</v>
      </c>
      <c r="K137" s="207" t="s">
        <v>125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126</v>
      </c>
      <c r="AT137" s="216" t="s">
        <v>121</v>
      </c>
      <c r="AU137" s="216" t="s">
        <v>82</v>
      </c>
      <c r="AY137" s="18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126</v>
      </c>
      <c r="BM137" s="216" t="s">
        <v>395</v>
      </c>
    </row>
    <row r="138" s="2" customFormat="1">
      <c r="A138" s="39"/>
      <c r="B138" s="40"/>
      <c r="C138" s="41"/>
      <c r="D138" s="218" t="s">
        <v>127</v>
      </c>
      <c r="E138" s="41"/>
      <c r="F138" s="219" t="s">
        <v>396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127</v>
      </c>
      <c r="AU138" s="18" t="s">
        <v>82</v>
      </c>
    </row>
    <row r="139" s="2" customFormat="1">
      <c r="A139" s="39"/>
      <c r="B139" s="40"/>
      <c r="C139" s="41"/>
      <c r="D139" s="218" t="s">
        <v>129</v>
      </c>
      <c r="E139" s="41"/>
      <c r="F139" s="223" t="s">
        <v>392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129</v>
      </c>
      <c r="AU139" s="18" t="s">
        <v>82</v>
      </c>
    </row>
    <row r="140" s="2" customFormat="1" ht="24.15" customHeight="1">
      <c r="A140" s="39"/>
      <c r="B140" s="40"/>
      <c r="C140" s="205" t="s">
        <v>243</v>
      </c>
      <c r="D140" s="205" t="s">
        <v>121</v>
      </c>
      <c r="E140" s="206" t="s">
        <v>397</v>
      </c>
      <c r="F140" s="207" t="s">
        <v>398</v>
      </c>
      <c r="G140" s="208" t="s">
        <v>156</v>
      </c>
      <c r="H140" s="209">
        <v>125</v>
      </c>
      <c r="I140" s="210"/>
      <c r="J140" s="211">
        <f>ROUND(I140*H140,2)</f>
        <v>0</v>
      </c>
      <c r="K140" s="207" t="s">
        <v>125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126</v>
      </c>
      <c r="AT140" s="216" t="s">
        <v>121</v>
      </c>
      <c r="AU140" s="216" t="s">
        <v>82</v>
      </c>
      <c r="AY140" s="18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126</v>
      </c>
      <c r="BM140" s="216" t="s">
        <v>399</v>
      </c>
    </row>
    <row r="141" s="2" customFormat="1">
      <c r="A141" s="39"/>
      <c r="B141" s="40"/>
      <c r="C141" s="41"/>
      <c r="D141" s="218" t="s">
        <v>127</v>
      </c>
      <c r="E141" s="41"/>
      <c r="F141" s="219" t="s">
        <v>400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127</v>
      </c>
      <c r="AU141" s="18" t="s">
        <v>82</v>
      </c>
    </row>
    <row r="142" s="2" customFormat="1">
      <c r="A142" s="39"/>
      <c r="B142" s="40"/>
      <c r="C142" s="41"/>
      <c r="D142" s="218" t="s">
        <v>129</v>
      </c>
      <c r="E142" s="41"/>
      <c r="F142" s="223" t="s">
        <v>401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129</v>
      </c>
      <c r="AU142" s="18" t="s">
        <v>82</v>
      </c>
    </row>
    <row r="143" s="2" customFormat="1" ht="14.4" customHeight="1">
      <c r="A143" s="39"/>
      <c r="B143" s="40"/>
      <c r="C143" s="205" t="s">
        <v>253</v>
      </c>
      <c r="D143" s="205" t="s">
        <v>121</v>
      </c>
      <c r="E143" s="206" t="s">
        <v>402</v>
      </c>
      <c r="F143" s="207" t="s">
        <v>403</v>
      </c>
      <c r="G143" s="208" t="s">
        <v>156</v>
      </c>
      <c r="H143" s="209">
        <v>25</v>
      </c>
      <c r="I143" s="210"/>
      <c r="J143" s="211">
        <f>ROUND(I143*H143,2)</f>
        <v>0</v>
      </c>
      <c r="K143" s="207" t="s">
        <v>125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126</v>
      </c>
      <c r="AT143" s="216" t="s">
        <v>121</v>
      </c>
      <c r="AU143" s="216" t="s">
        <v>82</v>
      </c>
      <c r="AY143" s="18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126</v>
      </c>
      <c r="BM143" s="216" t="s">
        <v>404</v>
      </c>
    </row>
    <row r="144" s="2" customFormat="1">
      <c r="A144" s="39"/>
      <c r="B144" s="40"/>
      <c r="C144" s="41"/>
      <c r="D144" s="218" t="s">
        <v>127</v>
      </c>
      <c r="E144" s="41"/>
      <c r="F144" s="219" t="s">
        <v>405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127</v>
      </c>
      <c r="AU144" s="18" t="s">
        <v>82</v>
      </c>
    </row>
    <row r="145" s="2" customFormat="1">
      <c r="A145" s="39"/>
      <c r="B145" s="40"/>
      <c r="C145" s="41"/>
      <c r="D145" s="218" t="s">
        <v>129</v>
      </c>
      <c r="E145" s="41"/>
      <c r="F145" s="223" t="s">
        <v>401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129</v>
      </c>
      <c r="AU145" s="18" t="s">
        <v>82</v>
      </c>
    </row>
    <row r="146" s="2" customFormat="1" ht="24.15" customHeight="1">
      <c r="A146" s="39"/>
      <c r="B146" s="40"/>
      <c r="C146" s="205" t="s">
        <v>260</v>
      </c>
      <c r="D146" s="205" t="s">
        <v>121</v>
      </c>
      <c r="E146" s="206" t="s">
        <v>406</v>
      </c>
      <c r="F146" s="207" t="s">
        <v>407</v>
      </c>
      <c r="G146" s="208" t="s">
        <v>156</v>
      </c>
      <c r="H146" s="209">
        <v>225</v>
      </c>
      <c r="I146" s="210"/>
      <c r="J146" s="211">
        <f>ROUND(I146*H146,2)</f>
        <v>0</v>
      </c>
      <c r="K146" s="207" t="s">
        <v>125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126</v>
      </c>
      <c r="AT146" s="216" t="s">
        <v>121</v>
      </c>
      <c r="AU146" s="216" t="s">
        <v>82</v>
      </c>
      <c r="AY146" s="18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126</v>
      </c>
      <c r="BM146" s="216" t="s">
        <v>408</v>
      </c>
    </row>
    <row r="147" s="2" customFormat="1">
      <c r="A147" s="39"/>
      <c r="B147" s="40"/>
      <c r="C147" s="41"/>
      <c r="D147" s="218" t="s">
        <v>127</v>
      </c>
      <c r="E147" s="41"/>
      <c r="F147" s="219" t="s">
        <v>409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127</v>
      </c>
      <c r="AU147" s="18" t="s">
        <v>82</v>
      </c>
    </row>
    <row r="148" s="2" customFormat="1">
      <c r="A148" s="39"/>
      <c r="B148" s="40"/>
      <c r="C148" s="41"/>
      <c r="D148" s="218" t="s">
        <v>129</v>
      </c>
      <c r="E148" s="41"/>
      <c r="F148" s="223" t="s">
        <v>410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129</v>
      </c>
      <c r="AU148" s="18" t="s">
        <v>82</v>
      </c>
    </row>
    <row r="149" s="13" customFormat="1">
      <c r="A149" s="13"/>
      <c r="B149" s="224"/>
      <c r="C149" s="225"/>
      <c r="D149" s="218" t="s">
        <v>136</v>
      </c>
      <c r="E149" s="226" t="s">
        <v>19</v>
      </c>
      <c r="F149" s="227" t="s">
        <v>343</v>
      </c>
      <c r="G149" s="225"/>
      <c r="H149" s="228">
        <v>225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136</v>
      </c>
      <c r="AU149" s="234" t="s">
        <v>82</v>
      </c>
      <c r="AV149" s="13" t="s">
        <v>82</v>
      </c>
      <c r="AW149" s="13" t="s">
        <v>33</v>
      </c>
      <c r="AX149" s="13" t="s">
        <v>72</v>
      </c>
      <c r="AY149" s="234" t="s">
        <v>119</v>
      </c>
    </row>
    <row r="150" s="2" customFormat="1" ht="14.4" customHeight="1">
      <c r="A150" s="39"/>
      <c r="B150" s="40"/>
      <c r="C150" s="256" t="s">
        <v>191</v>
      </c>
      <c r="D150" s="256" t="s">
        <v>180</v>
      </c>
      <c r="E150" s="257" t="s">
        <v>411</v>
      </c>
      <c r="F150" s="258" t="s">
        <v>412</v>
      </c>
      <c r="G150" s="259" t="s">
        <v>246</v>
      </c>
      <c r="H150" s="260">
        <v>81</v>
      </c>
      <c r="I150" s="261"/>
      <c r="J150" s="262">
        <f>ROUND(I150*H150,2)</f>
        <v>0</v>
      </c>
      <c r="K150" s="258" t="s">
        <v>125</v>
      </c>
      <c r="L150" s="263"/>
      <c r="M150" s="264" t="s">
        <v>19</v>
      </c>
      <c r="N150" s="265" t="s">
        <v>43</v>
      </c>
      <c r="O150" s="85"/>
      <c r="P150" s="214">
        <f>O150*H150</f>
        <v>0</v>
      </c>
      <c r="Q150" s="214">
        <v>1</v>
      </c>
      <c r="R150" s="214">
        <f>Q150*H150</f>
        <v>81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179</v>
      </c>
      <c r="AT150" s="216" t="s">
        <v>180</v>
      </c>
      <c r="AU150" s="216" t="s">
        <v>82</v>
      </c>
      <c r="AY150" s="18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126</v>
      </c>
      <c r="BM150" s="216" t="s">
        <v>413</v>
      </c>
    </row>
    <row r="151" s="2" customFormat="1">
      <c r="A151" s="39"/>
      <c r="B151" s="40"/>
      <c r="C151" s="41"/>
      <c r="D151" s="218" t="s">
        <v>127</v>
      </c>
      <c r="E151" s="41"/>
      <c r="F151" s="219" t="s">
        <v>412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127</v>
      </c>
      <c r="AU151" s="18" t="s">
        <v>82</v>
      </c>
    </row>
    <row r="152" s="13" customFormat="1">
      <c r="A152" s="13"/>
      <c r="B152" s="224"/>
      <c r="C152" s="225"/>
      <c r="D152" s="218" t="s">
        <v>136</v>
      </c>
      <c r="E152" s="226" t="s">
        <v>19</v>
      </c>
      <c r="F152" s="227" t="s">
        <v>414</v>
      </c>
      <c r="G152" s="225"/>
      <c r="H152" s="228">
        <v>81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136</v>
      </c>
      <c r="AU152" s="234" t="s">
        <v>82</v>
      </c>
      <c r="AV152" s="13" t="s">
        <v>82</v>
      </c>
      <c r="AW152" s="13" t="s">
        <v>33</v>
      </c>
      <c r="AX152" s="13" t="s">
        <v>72</v>
      </c>
      <c r="AY152" s="234" t="s">
        <v>119</v>
      </c>
    </row>
    <row r="153" s="12" customFormat="1" ht="22.8" customHeight="1">
      <c r="A153" s="12"/>
      <c r="B153" s="189"/>
      <c r="C153" s="190"/>
      <c r="D153" s="191" t="s">
        <v>71</v>
      </c>
      <c r="E153" s="203" t="s">
        <v>139</v>
      </c>
      <c r="F153" s="203" t="s">
        <v>242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SUM(P154:P162)</f>
        <v>0</v>
      </c>
      <c r="Q153" s="197"/>
      <c r="R153" s="198">
        <f>SUM(R154:R162)</f>
        <v>10.4878155</v>
      </c>
      <c r="S153" s="197"/>
      <c r="T153" s="199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80</v>
      </c>
      <c r="AT153" s="201" t="s">
        <v>71</v>
      </c>
      <c r="AU153" s="201" t="s">
        <v>80</v>
      </c>
      <c r="AY153" s="200" t="s">
        <v>119</v>
      </c>
      <c r="BK153" s="202">
        <f>SUM(BK154:BK162)</f>
        <v>0</v>
      </c>
    </row>
    <row r="154" s="2" customFormat="1" ht="14.4" customHeight="1">
      <c r="A154" s="39"/>
      <c r="B154" s="40"/>
      <c r="C154" s="205" t="s">
        <v>7</v>
      </c>
      <c r="D154" s="205" t="s">
        <v>121</v>
      </c>
      <c r="E154" s="206" t="s">
        <v>415</v>
      </c>
      <c r="F154" s="207" t="s">
        <v>416</v>
      </c>
      <c r="G154" s="208" t="s">
        <v>142</v>
      </c>
      <c r="H154" s="209">
        <v>3.3500000000000001</v>
      </c>
      <c r="I154" s="210"/>
      <c r="J154" s="211">
        <f>ROUND(I154*H154,2)</f>
        <v>0</v>
      </c>
      <c r="K154" s="207" t="s">
        <v>125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0.18293000000000001</v>
      </c>
      <c r="R154" s="214">
        <f>Q154*H154</f>
        <v>0.61281550000000007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126</v>
      </c>
      <c r="AT154" s="216" t="s">
        <v>121</v>
      </c>
      <c r="AU154" s="216" t="s">
        <v>82</v>
      </c>
      <c r="AY154" s="18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126</v>
      </c>
      <c r="BM154" s="216" t="s">
        <v>417</v>
      </c>
    </row>
    <row r="155" s="2" customFormat="1">
      <c r="A155" s="39"/>
      <c r="B155" s="40"/>
      <c r="C155" s="41"/>
      <c r="D155" s="218" t="s">
        <v>127</v>
      </c>
      <c r="E155" s="41"/>
      <c r="F155" s="219" t="s">
        <v>418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127</v>
      </c>
      <c r="AU155" s="18" t="s">
        <v>82</v>
      </c>
    </row>
    <row r="156" s="2" customFormat="1">
      <c r="A156" s="39"/>
      <c r="B156" s="40"/>
      <c r="C156" s="41"/>
      <c r="D156" s="218" t="s">
        <v>129</v>
      </c>
      <c r="E156" s="41"/>
      <c r="F156" s="223" t="s">
        <v>419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129</v>
      </c>
      <c r="AU156" s="18" t="s">
        <v>82</v>
      </c>
    </row>
    <row r="157" s="2" customFormat="1" ht="14.4" customHeight="1">
      <c r="A157" s="39"/>
      <c r="B157" s="40"/>
      <c r="C157" s="256" t="s">
        <v>196</v>
      </c>
      <c r="D157" s="256" t="s">
        <v>180</v>
      </c>
      <c r="E157" s="257" t="s">
        <v>420</v>
      </c>
      <c r="F157" s="258" t="s">
        <v>421</v>
      </c>
      <c r="G157" s="259" t="s">
        <v>246</v>
      </c>
      <c r="H157" s="260">
        <v>9.875</v>
      </c>
      <c r="I157" s="261"/>
      <c r="J157" s="262">
        <f>ROUND(I157*H157,2)</f>
        <v>0</v>
      </c>
      <c r="K157" s="258" t="s">
        <v>125</v>
      </c>
      <c r="L157" s="263"/>
      <c r="M157" s="264" t="s">
        <v>19</v>
      </c>
      <c r="N157" s="265" t="s">
        <v>43</v>
      </c>
      <c r="O157" s="85"/>
      <c r="P157" s="214">
        <f>O157*H157</f>
        <v>0</v>
      </c>
      <c r="Q157" s="214">
        <v>1</v>
      </c>
      <c r="R157" s="214">
        <f>Q157*H157</f>
        <v>9.875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179</v>
      </c>
      <c r="AT157" s="216" t="s">
        <v>180</v>
      </c>
      <c r="AU157" s="216" t="s">
        <v>82</v>
      </c>
      <c r="AY157" s="18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126</v>
      </c>
      <c r="BM157" s="216" t="s">
        <v>422</v>
      </c>
    </row>
    <row r="158" s="2" customFormat="1">
      <c r="A158" s="39"/>
      <c r="B158" s="40"/>
      <c r="C158" s="41"/>
      <c r="D158" s="218" t="s">
        <v>127</v>
      </c>
      <c r="E158" s="41"/>
      <c r="F158" s="219" t="s">
        <v>421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82</v>
      </c>
    </row>
    <row r="159" s="2" customFormat="1" ht="24.15" customHeight="1">
      <c r="A159" s="39"/>
      <c r="B159" s="40"/>
      <c r="C159" s="205" t="s">
        <v>282</v>
      </c>
      <c r="D159" s="205" t="s">
        <v>121</v>
      </c>
      <c r="E159" s="206" t="s">
        <v>423</v>
      </c>
      <c r="F159" s="207" t="s">
        <v>424</v>
      </c>
      <c r="G159" s="208" t="s">
        <v>142</v>
      </c>
      <c r="H159" s="209">
        <v>21.100000000000001</v>
      </c>
      <c r="I159" s="210"/>
      <c r="J159" s="211">
        <f>ROUND(I159*H159,2)</f>
        <v>0</v>
      </c>
      <c r="K159" s="207" t="s">
        <v>125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126</v>
      </c>
      <c r="AT159" s="216" t="s">
        <v>121</v>
      </c>
      <c r="AU159" s="216" t="s">
        <v>82</v>
      </c>
      <c r="AY159" s="18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126</v>
      </c>
      <c r="BM159" s="216" t="s">
        <v>425</v>
      </c>
    </row>
    <row r="160" s="2" customFormat="1">
      <c r="A160" s="39"/>
      <c r="B160" s="40"/>
      <c r="C160" s="41"/>
      <c r="D160" s="218" t="s">
        <v>127</v>
      </c>
      <c r="E160" s="41"/>
      <c r="F160" s="219" t="s">
        <v>426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82</v>
      </c>
    </row>
    <row r="161" s="2" customFormat="1">
      <c r="A161" s="39"/>
      <c r="B161" s="40"/>
      <c r="C161" s="41"/>
      <c r="D161" s="218" t="s">
        <v>129</v>
      </c>
      <c r="E161" s="41"/>
      <c r="F161" s="223" t="s">
        <v>427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129</v>
      </c>
      <c r="AU161" s="18" t="s">
        <v>82</v>
      </c>
    </row>
    <row r="162" s="2" customFormat="1">
      <c r="A162" s="39"/>
      <c r="B162" s="40"/>
      <c r="C162" s="41"/>
      <c r="D162" s="218" t="s">
        <v>184</v>
      </c>
      <c r="E162" s="41"/>
      <c r="F162" s="223" t="s">
        <v>428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184</v>
      </c>
      <c r="AU162" s="18" t="s">
        <v>82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126</v>
      </c>
      <c r="F163" s="203" t="s">
        <v>252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SUM(P164:P178)</f>
        <v>0</v>
      </c>
      <c r="Q163" s="197"/>
      <c r="R163" s="198">
        <f>SUM(R164:R178)</f>
        <v>115.7788504</v>
      </c>
      <c r="S163" s="197"/>
      <c r="T163" s="199">
        <f>SUM(T164:T178)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80</v>
      </c>
      <c r="AT163" s="201" t="s">
        <v>71</v>
      </c>
      <c r="AU163" s="201" t="s">
        <v>80</v>
      </c>
      <c r="AY163" s="200" t="s">
        <v>119</v>
      </c>
      <c r="BK163" s="202">
        <f>SUM(BK164:BK178)</f>
        <v>0</v>
      </c>
    </row>
    <row r="164" s="2" customFormat="1" ht="14.4" customHeight="1">
      <c r="A164" s="39"/>
      <c r="B164" s="40"/>
      <c r="C164" s="205" t="s">
        <v>201</v>
      </c>
      <c r="D164" s="205" t="s">
        <v>121</v>
      </c>
      <c r="E164" s="206" t="s">
        <v>429</v>
      </c>
      <c r="F164" s="207" t="s">
        <v>430</v>
      </c>
      <c r="G164" s="208" t="s">
        <v>156</v>
      </c>
      <c r="H164" s="209">
        <v>18.300000000000001</v>
      </c>
      <c r="I164" s="210"/>
      <c r="J164" s="211">
        <f>ROUND(I164*H164,2)</f>
        <v>0</v>
      </c>
      <c r="K164" s="207" t="s">
        <v>125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0.21251999999999999</v>
      </c>
      <c r="R164" s="214">
        <f>Q164*H164</f>
        <v>3.889116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126</v>
      </c>
      <c r="AT164" s="216" t="s">
        <v>121</v>
      </c>
      <c r="AU164" s="216" t="s">
        <v>82</v>
      </c>
      <c r="AY164" s="18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126</v>
      </c>
      <c r="BM164" s="216" t="s">
        <v>431</v>
      </c>
    </row>
    <row r="165" s="2" customFormat="1">
      <c r="A165" s="39"/>
      <c r="B165" s="40"/>
      <c r="C165" s="41"/>
      <c r="D165" s="218" t="s">
        <v>127</v>
      </c>
      <c r="E165" s="41"/>
      <c r="F165" s="219" t="s">
        <v>432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127</v>
      </c>
      <c r="AU165" s="18" t="s">
        <v>82</v>
      </c>
    </row>
    <row r="166" s="2" customFormat="1">
      <c r="A166" s="39"/>
      <c r="B166" s="40"/>
      <c r="C166" s="41"/>
      <c r="D166" s="218" t="s">
        <v>129</v>
      </c>
      <c r="E166" s="41"/>
      <c r="F166" s="223" t="s">
        <v>433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129</v>
      </c>
      <c r="AU166" s="18" t="s">
        <v>82</v>
      </c>
    </row>
    <row r="167" s="2" customFormat="1" ht="24.15" customHeight="1">
      <c r="A167" s="39"/>
      <c r="B167" s="40"/>
      <c r="C167" s="205" t="s">
        <v>295</v>
      </c>
      <c r="D167" s="205" t="s">
        <v>121</v>
      </c>
      <c r="E167" s="206" t="s">
        <v>434</v>
      </c>
      <c r="F167" s="207" t="s">
        <v>435</v>
      </c>
      <c r="G167" s="208" t="s">
        <v>142</v>
      </c>
      <c r="H167" s="209">
        <v>1.5800000000000001</v>
      </c>
      <c r="I167" s="210"/>
      <c r="J167" s="211">
        <f>ROUND(I167*H167,2)</f>
        <v>0</v>
      </c>
      <c r="K167" s="207" t="s">
        <v>125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2.13408</v>
      </c>
      <c r="R167" s="214">
        <f>Q167*H167</f>
        <v>3.3718463999999999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126</v>
      </c>
      <c r="AT167" s="216" t="s">
        <v>121</v>
      </c>
      <c r="AU167" s="216" t="s">
        <v>82</v>
      </c>
      <c r="AY167" s="18" t="s">
        <v>119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126</v>
      </c>
      <c r="BM167" s="216" t="s">
        <v>436</v>
      </c>
    </row>
    <row r="168" s="2" customFormat="1">
      <c r="A168" s="39"/>
      <c r="B168" s="40"/>
      <c r="C168" s="41"/>
      <c r="D168" s="218" t="s">
        <v>127</v>
      </c>
      <c r="E168" s="41"/>
      <c r="F168" s="219" t="s">
        <v>437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127</v>
      </c>
      <c r="AU168" s="18" t="s">
        <v>82</v>
      </c>
    </row>
    <row r="169" s="2" customFormat="1">
      <c r="A169" s="39"/>
      <c r="B169" s="40"/>
      <c r="C169" s="41"/>
      <c r="D169" s="218" t="s">
        <v>129</v>
      </c>
      <c r="E169" s="41"/>
      <c r="F169" s="223" t="s">
        <v>438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129</v>
      </c>
      <c r="AU169" s="18" t="s">
        <v>82</v>
      </c>
    </row>
    <row r="170" s="2" customFormat="1" ht="24.15" customHeight="1">
      <c r="A170" s="39"/>
      <c r="B170" s="40"/>
      <c r="C170" s="205" t="s">
        <v>209</v>
      </c>
      <c r="D170" s="205" t="s">
        <v>121</v>
      </c>
      <c r="E170" s="206" t="s">
        <v>439</v>
      </c>
      <c r="F170" s="207" t="s">
        <v>440</v>
      </c>
      <c r="G170" s="208" t="s">
        <v>156</v>
      </c>
      <c r="H170" s="209">
        <v>12</v>
      </c>
      <c r="I170" s="210"/>
      <c r="J170" s="211">
        <f>ROUND(I170*H170,2)</f>
        <v>0</v>
      </c>
      <c r="K170" s="207" t="s">
        <v>125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121</v>
      </c>
      <c r="AU170" s="216" t="s">
        <v>82</v>
      </c>
      <c r="AY170" s="18" t="s">
        <v>119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126</v>
      </c>
      <c r="BM170" s="216" t="s">
        <v>441</v>
      </c>
    </row>
    <row r="171" s="2" customFormat="1">
      <c r="A171" s="39"/>
      <c r="B171" s="40"/>
      <c r="C171" s="41"/>
      <c r="D171" s="218" t="s">
        <v>127</v>
      </c>
      <c r="E171" s="41"/>
      <c r="F171" s="219" t="s">
        <v>442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127</v>
      </c>
      <c r="AU171" s="18" t="s">
        <v>82</v>
      </c>
    </row>
    <row r="172" s="2" customFormat="1">
      <c r="A172" s="39"/>
      <c r="B172" s="40"/>
      <c r="C172" s="41"/>
      <c r="D172" s="218" t="s">
        <v>129</v>
      </c>
      <c r="E172" s="41"/>
      <c r="F172" s="223" t="s">
        <v>438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129</v>
      </c>
      <c r="AU172" s="18" t="s">
        <v>82</v>
      </c>
    </row>
    <row r="173" s="2" customFormat="1" ht="24.15" customHeight="1">
      <c r="A173" s="39"/>
      <c r="B173" s="40"/>
      <c r="C173" s="205" t="s">
        <v>308</v>
      </c>
      <c r="D173" s="205" t="s">
        <v>121</v>
      </c>
      <c r="E173" s="206" t="s">
        <v>443</v>
      </c>
      <c r="F173" s="207" t="s">
        <v>444</v>
      </c>
      <c r="G173" s="208" t="s">
        <v>142</v>
      </c>
      <c r="H173" s="209">
        <v>30.300000000000001</v>
      </c>
      <c r="I173" s="210"/>
      <c r="J173" s="211">
        <f>ROUND(I173*H173,2)</f>
        <v>0</v>
      </c>
      <c r="K173" s="207" t="s">
        <v>125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1.9967999999999999</v>
      </c>
      <c r="R173" s="214">
        <f>Q173*H173</f>
        <v>60.503039999999999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126</v>
      </c>
      <c r="AT173" s="216" t="s">
        <v>121</v>
      </c>
      <c r="AU173" s="216" t="s">
        <v>82</v>
      </c>
      <c r="AY173" s="18" t="s">
        <v>119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126</v>
      </c>
      <c r="BM173" s="216" t="s">
        <v>445</v>
      </c>
    </row>
    <row r="174" s="2" customFormat="1">
      <c r="A174" s="39"/>
      <c r="B174" s="40"/>
      <c r="C174" s="41"/>
      <c r="D174" s="218" t="s">
        <v>127</v>
      </c>
      <c r="E174" s="41"/>
      <c r="F174" s="219" t="s">
        <v>446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127</v>
      </c>
      <c r="AU174" s="18" t="s">
        <v>82</v>
      </c>
    </row>
    <row r="175" s="2" customFormat="1">
      <c r="A175" s="39"/>
      <c r="B175" s="40"/>
      <c r="C175" s="41"/>
      <c r="D175" s="218" t="s">
        <v>129</v>
      </c>
      <c r="E175" s="41"/>
      <c r="F175" s="223" t="s">
        <v>447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129</v>
      </c>
      <c r="AU175" s="18" t="s">
        <v>82</v>
      </c>
    </row>
    <row r="176" s="2" customFormat="1" ht="24.15" customHeight="1">
      <c r="A176" s="39"/>
      <c r="B176" s="40"/>
      <c r="C176" s="205" t="s">
        <v>214</v>
      </c>
      <c r="D176" s="205" t="s">
        <v>121</v>
      </c>
      <c r="E176" s="206" t="s">
        <v>448</v>
      </c>
      <c r="F176" s="207" t="s">
        <v>449</v>
      </c>
      <c r="G176" s="208" t="s">
        <v>156</v>
      </c>
      <c r="H176" s="209">
        <v>51.200000000000003</v>
      </c>
      <c r="I176" s="210"/>
      <c r="J176" s="211">
        <f>ROUND(I176*H176,2)</f>
        <v>0</v>
      </c>
      <c r="K176" s="207" t="s">
        <v>125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0.93779000000000001</v>
      </c>
      <c r="R176" s="214">
        <f>Q176*H176</f>
        <v>48.014848000000001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126</v>
      </c>
      <c r="AT176" s="216" t="s">
        <v>121</v>
      </c>
      <c r="AU176" s="216" t="s">
        <v>82</v>
      </c>
      <c r="AY176" s="18" t="s">
        <v>119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126</v>
      </c>
      <c r="BM176" s="216" t="s">
        <v>450</v>
      </c>
    </row>
    <row r="177" s="2" customFormat="1">
      <c r="A177" s="39"/>
      <c r="B177" s="40"/>
      <c r="C177" s="41"/>
      <c r="D177" s="218" t="s">
        <v>127</v>
      </c>
      <c r="E177" s="41"/>
      <c r="F177" s="219" t="s">
        <v>451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82</v>
      </c>
    </row>
    <row r="178" s="2" customFormat="1">
      <c r="A178" s="39"/>
      <c r="B178" s="40"/>
      <c r="C178" s="41"/>
      <c r="D178" s="218" t="s">
        <v>129</v>
      </c>
      <c r="E178" s="41"/>
      <c r="F178" s="223" t="s">
        <v>452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129</v>
      </c>
      <c r="AU178" s="18" t="s">
        <v>82</v>
      </c>
    </row>
    <row r="179" s="12" customFormat="1" ht="22.8" customHeight="1">
      <c r="A179" s="12"/>
      <c r="B179" s="189"/>
      <c r="C179" s="190"/>
      <c r="D179" s="191" t="s">
        <v>71</v>
      </c>
      <c r="E179" s="203" t="s">
        <v>179</v>
      </c>
      <c r="F179" s="203" t="s">
        <v>267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SUM(P180:P185)</f>
        <v>0</v>
      </c>
      <c r="Q179" s="197"/>
      <c r="R179" s="198">
        <f>SUM(R180:R185)</f>
        <v>0</v>
      </c>
      <c r="S179" s="197"/>
      <c r="T179" s="199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80</v>
      </c>
      <c r="AT179" s="201" t="s">
        <v>71</v>
      </c>
      <c r="AU179" s="201" t="s">
        <v>80</v>
      </c>
      <c r="AY179" s="200" t="s">
        <v>119</v>
      </c>
      <c r="BK179" s="202">
        <f>SUM(BK180:BK185)</f>
        <v>0</v>
      </c>
    </row>
    <row r="180" s="2" customFormat="1" ht="24.15" customHeight="1">
      <c r="A180" s="39"/>
      <c r="B180" s="40"/>
      <c r="C180" s="205" t="s">
        <v>453</v>
      </c>
      <c r="D180" s="205" t="s">
        <v>121</v>
      </c>
      <c r="E180" s="206" t="s">
        <v>454</v>
      </c>
      <c r="F180" s="207" t="s">
        <v>455</v>
      </c>
      <c r="G180" s="208" t="s">
        <v>190</v>
      </c>
      <c r="H180" s="209">
        <v>1</v>
      </c>
      <c r="I180" s="210"/>
      <c r="J180" s="211">
        <f>ROUND(I180*H180,2)</f>
        <v>0</v>
      </c>
      <c r="K180" s="207" t="s">
        <v>125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126</v>
      </c>
      <c r="AT180" s="216" t="s">
        <v>121</v>
      </c>
      <c r="AU180" s="216" t="s">
        <v>82</v>
      </c>
      <c r="AY180" s="18" t="s">
        <v>119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126</v>
      </c>
      <c r="BM180" s="216" t="s">
        <v>456</v>
      </c>
    </row>
    <row r="181" s="2" customFormat="1">
      <c r="A181" s="39"/>
      <c r="B181" s="40"/>
      <c r="C181" s="41"/>
      <c r="D181" s="218" t="s">
        <v>127</v>
      </c>
      <c r="E181" s="41"/>
      <c r="F181" s="219" t="s">
        <v>457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82</v>
      </c>
    </row>
    <row r="182" s="2" customFormat="1">
      <c r="A182" s="39"/>
      <c r="B182" s="40"/>
      <c r="C182" s="41"/>
      <c r="D182" s="218" t="s">
        <v>129</v>
      </c>
      <c r="E182" s="41"/>
      <c r="F182" s="223" t="s">
        <v>458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129</v>
      </c>
      <c r="AU182" s="18" t="s">
        <v>82</v>
      </c>
    </row>
    <row r="183" s="2" customFormat="1" ht="24.15" customHeight="1">
      <c r="A183" s="39"/>
      <c r="B183" s="40"/>
      <c r="C183" s="205" t="s">
        <v>225</v>
      </c>
      <c r="D183" s="205" t="s">
        <v>121</v>
      </c>
      <c r="E183" s="206" t="s">
        <v>459</v>
      </c>
      <c r="F183" s="207" t="s">
        <v>460</v>
      </c>
      <c r="G183" s="208" t="s">
        <v>142</v>
      </c>
      <c r="H183" s="209">
        <v>0.29999999999999999</v>
      </c>
      <c r="I183" s="210"/>
      <c r="J183" s="211">
        <f>ROUND(I183*H183,2)</f>
        <v>0</v>
      </c>
      <c r="K183" s="207" t="s">
        <v>125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126</v>
      </c>
      <c r="AT183" s="216" t="s">
        <v>121</v>
      </c>
      <c r="AU183" s="216" t="s">
        <v>82</v>
      </c>
      <c r="AY183" s="18" t="s">
        <v>119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126</v>
      </c>
      <c r="BM183" s="216" t="s">
        <v>461</v>
      </c>
    </row>
    <row r="184" s="2" customFormat="1">
      <c r="A184" s="39"/>
      <c r="B184" s="40"/>
      <c r="C184" s="41"/>
      <c r="D184" s="218" t="s">
        <v>127</v>
      </c>
      <c r="E184" s="41"/>
      <c r="F184" s="219" t="s">
        <v>462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127</v>
      </c>
      <c r="AU184" s="18" t="s">
        <v>82</v>
      </c>
    </row>
    <row r="185" s="2" customFormat="1">
      <c r="A185" s="39"/>
      <c r="B185" s="40"/>
      <c r="C185" s="41"/>
      <c r="D185" s="218" t="s">
        <v>129</v>
      </c>
      <c r="E185" s="41"/>
      <c r="F185" s="223" t="s">
        <v>287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129</v>
      </c>
      <c r="AU185" s="18" t="s">
        <v>82</v>
      </c>
    </row>
    <row r="186" s="12" customFormat="1" ht="22.8" customHeight="1">
      <c r="A186" s="12"/>
      <c r="B186" s="189"/>
      <c r="C186" s="190"/>
      <c r="D186" s="191" t="s">
        <v>71</v>
      </c>
      <c r="E186" s="203" t="s">
        <v>187</v>
      </c>
      <c r="F186" s="203" t="s">
        <v>463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P187</f>
        <v>0</v>
      </c>
      <c r="Q186" s="197"/>
      <c r="R186" s="198">
        <f>R187</f>
        <v>0</v>
      </c>
      <c r="S186" s="197"/>
      <c r="T186" s="199">
        <f>T187</f>
        <v>0.75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80</v>
      </c>
      <c r="AT186" s="201" t="s">
        <v>71</v>
      </c>
      <c r="AU186" s="201" t="s">
        <v>80</v>
      </c>
      <c r="AY186" s="200" t="s">
        <v>119</v>
      </c>
      <c r="BK186" s="202">
        <f>BK187</f>
        <v>0</v>
      </c>
    </row>
    <row r="187" s="12" customFormat="1" ht="20.88" customHeight="1">
      <c r="A187" s="12"/>
      <c r="B187" s="189"/>
      <c r="C187" s="190"/>
      <c r="D187" s="191" t="s">
        <v>71</v>
      </c>
      <c r="E187" s="203" t="s">
        <v>464</v>
      </c>
      <c r="F187" s="203" t="s">
        <v>465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SUM(P188:P190)</f>
        <v>0</v>
      </c>
      <c r="Q187" s="197"/>
      <c r="R187" s="198">
        <f>SUM(R188:R190)</f>
        <v>0</v>
      </c>
      <c r="S187" s="197"/>
      <c r="T187" s="199">
        <f>SUM(T188:T190)</f>
        <v>0.75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80</v>
      </c>
      <c r="AT187" s="201" t="s">
        <v>71</v>
      </c>
      <c r="AU187" s="201" t="s">
        <v>82</v>
      </c>
      <c r="AY187" s="200" t="s">
        <v>119</v>
      </c>
      <c r="BK187" s="202">
        <f>SUM(BK188:BK190)</f>
        <v>0</v>
      </c>
    </row>
    <row r="188" s="2" customFormat="1" ht="24.15" customHeight="1">
      <c r="A188" s="39"/>
      <c r="B188" s="40"/>
      <c r="C188" s="205" t="s">
        <v>466</v>
      </c>
      <c r="D188" s="205" t="s">
        <v>121</v>
      </c>
      <c r="E188" s="206" t="s">
        <v>467</v>
      </c>
      <c r="F188" s="207" t="s">
        <v>468</v>
      </c>
      <c r="G188" s="208" t="s">
        <v>142</v>
      </c>
      <c r="H188" s="209">
        <v>0.29999999999999999</v>
      </c>
      <c r="I188" s="210"/>
      <c r="J188" s="211">
        <f>ROUND(I188*H188,2)</f>
        <v>0</v>
      </c>
      <c r="K188" s="207" t="s">
        <v>125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2.5</v>
      </c>
      <c r="T188" s="215">
        <f>S188*H188</f>
        <v>0.75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126</v>
      </c>
      <c r="AT188" s="216" t="s">
        <v>121</v>
      </c>
      <c r="AU188" s="216" t="s">
        <v>139</v>
      </c>
      <c r="AY188" s="18" t="s">
        <v>119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126</v>
      </c>
      <c r="BM188" s="216" t="s">
        <v>469</v>
      </c>
    </row>
    <row r="189" s="2" customFormat="1">
      <c r="A189" s="39"/>
      <c r="B189" s="40"/>
      <c r="C189" s="41"/>
      <c r="D189" s="218" t="s">
        <v>127</v>
      </c>
      <c r="E189" s="41"/>
      <c r="F189" s="219" t="s">
        <v>470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127</v>
      </c>
      <c r="AU189" s="18" t="s">
        <v>139</v>
      </c>
    </row>
    <row r="190" s="13" customFormat="1">
      <c r="A190" s="13"/>
      <c r="B190" s="224"/>
      <c r="C190" s="225"/>
      <c r="D190" s="218" t="s">
        <v>136</v>
      </c>
      <c r="E190" s="226" t="s">
        <v>19</v>
      </c>
      <c r="F190" s="227" t="s">
        <v>471</v>
      </c>
      <c r="G190" s="225"/>
      <c r="H190" s="228">
        <v>0.29999999999999999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136</v>
      </c>
      <c r="AU190" s="234" t="s">
        <v>139</v>
      </c>
      <c r="AV190" s="13" t="s">
        <v>82</v>
      </c>
      <c r="AW190" s="13" t="s">
        <v>33</v>
      </c>
      <c r="AX190" s="13" t="s">
        <v>72</v>
      </c>
      <c r="AY190" s="234" t="s">
        <v>119</v>
      </c>
    </row>
    <row r="191" s="12" customFormat="1" ht="22.8" customHeight="1">
      <c r="A191" s="12"/>
      <c r="B191" s="189"/>
      <c r="C191" s="190"/>
      <c r="D191" s="191" t="s">
        <v>71</v>
      </c>
      <c r="E191" s="203" t="s">
        <v>472</v>
      </c>
      <c r="F191" s="203" t="s">
        <v>473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SUM(P192:P202)</f>
        <v>0</v>
      </c>
      <c r="Q191" s="197"/>
      <c r="R191" s="198">
        <f>SUM(R192:R202)</f>
        <v>0</v>
      </c>
      <c r="S191" s="197"/>
      <c r="T191" s="199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80</v>
      </c>
      <c r="AT191" s="201" t="s">
        <v>71</v>
      </c>
      <c r="AU191" s="201" t="s">
        <v>80</v>
      </c>
      <c r="AY191" s="200" t="s">
        <v>119</v>
      </c>
      <c r="BK191" s="202">
        <f>SUM(BK192:BK202)</f>
        <v>0</v>
      </c>
    </row>
    <row r="192" s="2" customFormat="1" ht="24.15" customHeight="1">
      <c r="A192" s="39"/>
      <c r="B192" s="40"/>
      <c r="C192" s="205" t="s">
        <v>229</v>
      </c>
      <c r="D192" s="205" t="s">
        <v>121</v>
      </c>
      <c r="E192" s="206" t="s">
        <v>474</v>
      </c>
      <c r="F192" s="207" t="s">
        <v>475</v>
      </c>
      <c r="G192" s="208" t="s">
        <v>246</v>
      </c>
      <c r="H192" s="209">
        <v>0.75</v>
      </c>
      <c r="I192" s="210"/>
      <c r="J192" s="211">
        <f>ROUND(I192*H192,2)</f>
        <v>0</v>
      </c>
      <c r="K192" s="207" t="s">
        <v>125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126</v>
      </c>
      <c r="AT192" s="216" t="s">
        <v>121</v>
      </c>
      <c r="AU192" s="216" t="s">
        <v>82</v>
      </c>
      <c r="AY192" s="18" t="s">
        <v>119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126</v>
      </c>
      <c r="BM192" s="216" t="s">
        <v>476</v>
      </c>
    </row>
    <row r="193" s="2" customFormat="1">
      <c r="A193" s="39"/>
      <c r="B193" s="40"/>
      <c r="C193" s="41"/>
      <c r="D193" s="218" t="s">
        <v>127</v>
      </c>
      <c r="E193" s="41"/>
      <c r="F193" s="219" t="s">
        <v>477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127</v>
      </c>
      <c r="AU193" s="18" t="s">
        <v>82</v>
      </c>
    </row>
    <row r="194" s="2" customFormat="1">
      <c r="A194" s="39"/>
      <c r="B194" s="40"/>
      <c r="C194" s="41"/>
      <c r="D194" s="218" t="s">
        <v>129</v>
      </c>
      <c r="E194" s="41"/>
      <c r="F194" s="223" t="s">
        <v>478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129</v>
      </c>
      <c r="AU194" s="18" t="s">
        <v>82</v>
      </c>
    </row>
    <row r="195" s="2" customFormat="1" ht="24.15" customHeight="1">
      <c r="A195" s="39"/>
      <c r="B195" s="40"/>
      <c r="C195" s="205" t="s">
        <v>479</v>
      </c>
      <c r="D195" s="205" t="s">
        <v>121</v>
      </c>
      <c r="E195" s="206" t="s">
        <v>480</v>
      </c>
      <c r="F195" s="207" t="s">
        <v>481</v>
      </c>
      <c r="G195" s="208" t="s">
        <v>246</v>
      </c>
      <c r="H195" s="209">
        <v>3.75</v>
      </c>
      <c r="I195" s="210"/>
      <c r="J195" s="211">
        <f>ROUND(I195*H195,2)</f>
        <v>0</v>
      </c>
      <c r="K195" s="207" t="s">
        <v>125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126</v>
      </c>
      <c r="AT195" s="216" t="s">
        <v>121</v>
      </c>
      <c r="AU195" s="216" t="s">
        <v>82</v>
      </c>
      <c r="AY195" s="18" t="s">
        <v>119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126</v>
      </c>
      <c r="BM195" s="216" t="s">
        <v>482</v>
      </c>
    </row>
    <row r="196" s="2" customFormat="1">
      <c r="A196" s="39"/>
      <c r="B196" s="40"/>
      <c r="C196" s="41"/>
      <c r="D196" s="218" t="s">
        <v>127</v>
      </c>
      <c r="E196" s="41"/>
      <c r="F196" s="219" t="s">
        <v>483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127</v>
      </c>
      <c r="AU196" s="18" t="s">
        <v>82</v>
      </c>
    </row>
    <row r="197" s="2" customFormat="1">
      <c r="A197" s="39"/>
      <c r="B197" s="40"/>
      <c r="C197" s="41"/>
      <c r="D197" s="218" t="s">
        <v>129</v>
      </c>
      <c r="E197" s="41"/>
      <c r="F197" s="223" t="s">
        <v>478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129</v>
      </c>
      <c r="AU197" s="18" t="s">
        <v>82</v>
      </c>
    </row>
    <row r="198" s="2" customFormat="1">
      <c r="A198" s="39"/>
      <c r="B198" s="40"/>
      <c r="C198" s="41"/>
      <c r="D198" s="218" t="s">
        <v>184</v>
      </c>
      <c r="E198" s="41"/>
      <c r="F198" s="223" t="s">
        <v>484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184</v>
      </c>
      <c r="AU198" s="18" t="s">
        <v>82</v>
      </c>
    </row>
    <row r="199" s="13" customFormat="1">
      <c r="A199" s="13"/>
      <c r="B199" s="224"/>
      <c r="C199" s="225"/>
      <c r="D199" s="218" t="s">
        <v>136</v>
      </c>
      <c r="E199" s="225"/>
      <c r="F199" s="227" t="s">
        <v>485</v>
      </c>
      <c r="G199" s="225"/>
      <c r="H199" s="228">
        <v>3.75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136</v>
      </c>
      <c r="AU199" s="234" t="s">
        <v>82</v>
      </c>
      <c r="AV199" s="13" t="s">
        <v>82</v>
      </c>
      <c r="AW199" s="13" t="s">
        <v>4</v>
      </c>
      <c r="AX199" s="13" t="s">
        <v>80</v>
      </c>
      <c r="AY199" s="234" t="s">
        <v>119</v>
      </c>
    </row>
    <row r="200" s="2" customFormat="1" ht="37.8" customHeight="1">
      <c r="A200" s="39"/>
      <c r="B200" s="40"/>
      <c r="C200" s="205" t="s">
        <v>237</v>
      </c>
      <c r="D200" s="205" t="s">
        <v>121</v>
      </c>
      <c r="E200" s="206" t="s">
        <v>486</v>
      </c>
      <c r="F200" s="207" t="s">
        <v>487</v>
      </c>
      <c r="G200" s="208" t="s">
        <v>246</v>
      </c>
      <c r="H200" s="209">
        <v>0.75</v>
      </c>
      <c r="I200" s="210"/>
      <c r="J200" s="211">
        <f>ROUND(I200*H200,2)</f>
        <v>0</v>
      </c>
      <c r="K200" s="207" t="s">
        <v>125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126</v>
      </c>
      <c r="AT200" s="216" t="s">
        <v>121</v>
      </c>
      <c r="AU200" s="216" t="s">
        <v>82</v>
      </c>
      <c r="AY200" s="18" t="s">
        <v>119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126</v>
      </c>
      <c r="BM200" s="216" t="s">
        <v>488</v>
      </c>
    </row>
    <row r="201" s="2" customFormat="1">
      <c r="A201" s="39"/>
      <c r="B201" s="40"/>
      <c r="C201" s="41"/>
      <c r="D201" s="218" t="s">
        <v>127</v>
      </c>
      <c r="E201" s="41"/>
      <c r="F201" s="219" t="s">
        <v>487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127</v>
      </c>
      <c r="AU201" s="18" t="s">
        <v>82</v>
      </c>
    </row>
    <row r="202" s="2" customFormat="1">
      <c r="A202" s="39"/>
      <c r="B202" s="40"/>
      <c r="C202" s="41"/>
      <c r="D202" s="218" t="s">
        <v>129</v>
      </c>
      <c r="E202" s="41"/>
      <c r="F202" s="223" t="s">
        <v>489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129</v>
      </c>
      <c r="AU202" s="18" t="s">
        <v>82</v>
      </c>
    </row>
    <row r="203" s="12" customFormat="1" ht="22.8" customHeight="1">
      <c r="A203" s="12"/>
      <c r="B203" s="189"/>
      <c r="C203" s="190"/>
      <c r="D203" s="191" t="s">
        <v>71</v>
      </c>
      <c r="E203" s="203" t="s">
        <v>490</v>
      </c>
      <c r="F203" s="203" t="s">
        <v>315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SUM(P204:P205)</f>
        <v>0</v>
      </c>
      <c r="Q203" s="197"/>
      <c r="R203" s="198">
        <f>SUM(R204:R205)</f>
        <v>0</v>
      </c>
      <c r="S203" s="197"/>
      <c r="T203" s="199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80</v>
      </c>
      <c r="AT203" s="201" t="s">
        <v>71</v>
      </c>
      <c r="AU203" s="201" t="s">
        <v>80</v>
      </c>
      <c r="AY203" s="200" t="s">
        <v>119</v>
      </c>
      <c r="BK203" s="202">
        <f>SUM(BK204:BK205)</f>
        <v>0</v>
      </c>
    </row>
    <row r="204" s="2" customFormat="1" ht="14.4" customHeight="1">
      <c r="A204" s="39"/>
      <c r="B204" s="40"/>
      <c r="C204" s="205" t="s">
        <v>491</v>
      </c>
      <c r="D204" s="205" t="s">
        <v>121</v>
      </c>
      <c r="E204" s="206" t="s">
        <v>492</v>
      </c>
      <c r="F204" s="207" t="s">
        <v>493</v>
      </c>
      <c r="G204" s="208" t="s">
        <v>246</v>
      </c>
      <c r="H204" s="209">
        <v>207.28700000000001</v>
      </c>
      <c r="I204" s="210"/>
      <c r="J204" s="211">
        <f>ROUND(I204*H204,2)</f>
        <v>0</v>
      </c>
      <c r="K204" s="207" t="s">
        <v>125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126</v>
      </c>
      <c r="AT204" s="216" t="s">
        <v>121</v>
      </c>
      <c r="AU204" s="216" t="s">
        <v>82</v>
      </c>
      <c r="AY204" s="18" t="s">
        <v>119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126</v>
      </c>
      <c r="BM204" s="216" t="s">
        <v>494</v>
      </c>
    </row>
    <row r="205" s="2" customFormat="1">
      <c r="A205" s="39"/>
      <c r="B205" s="40"/>
      <c r="C205" s="41"/>
      <c r="D205" s="218" t="s">
        <v>127</v>
      </c>
      <c r="E205" s="41"/>
      <c r="F205" s="219" t="s">
        <v>495</v>
      </c>
      <c r="G205" s="41"/>
      <c r="H205" s="41"/>
      <c r="I205" s="220"/>
      <c r="J205" s="41"/>
      <c r="K205" s="41"/>
      <c r="L205" s="45"/>
      <c r="M205" s="267"/>
      <c r="N205" s="268"/>
      <c r="O205" s="269"/>
      <c r="P205" s="269"/>
      <c r="Q205" s="269"/>
      <c r="R205" s="269"/>
      <c r="S205" s="269"/>
      <c r="T205" s="270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127</v>
      </c>
      <c r="AU205" s="18" t="s">
        <v>82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gbmDlEYoKf+ES3VXiVBI54YO62VSKycn8xNmK13g3Upef5DTINePzYXM9i+NejskzC4L3e31W7w483YphcRHtA==" hashValue="xlP0Ojnm/V1cqXwoUNd61BgC0dMtjx63gTWNIGssR1MV/cRWSaGsW0vZ4gTVp/cmm1zuBBzRYPxJ3QFpz9B4KQ==" algorithmName="SHA-512" password="86DE"/>
  <autoFilter ref="C87:K20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Nový bezpečnostní přepad, oprava požeráku Dolní Švajgrák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ROUND((SUM(BE84:BE114)),  2)</f>
        <v>0</v>
      </c>
      <c r="G33" s="39"/>
      <c r="H33" s="39"/>
      <c r="I33" s="149">
        <v>0.20999999999999999</v>
      </c>
      <c r="J33" s="148">
        <f>ROUND(((SUM(BE84:BE114))*I33),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ROUND((SUM(BF84:BF114)),  2)</f>
        <v>0</v>
      </c>
      <c r="G34" s="39"/>
      <c r="H34" s="39"/>
      <c r="I34" s="149">
        <v>0.14999999999999999</v>
      </c>
      <c r="J34" s="148">
        <f>ROUND(((SUM(BF84:BF114))*I34),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Nový bezpečnostní přepad, oprava požeráku Dolní Švajgrák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 - Dolní Švajgrák</v>
      </c>
      <c r="G52" s="41"/>
      <c r="H52" s="41"/>
      <c r="I52" s="33" t="s">
        <v>23</v>
      </c>
      <c r="J52" s="73" t="str">
        <f>IF(J12="","",J12)</f>
        <v>31. 10. 2020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Rotava, Rotava 1, Sídliště 721</v>
      </c>
      <c r="G54" s="41"/>
      <c r="H54" s="41"/>
      <c r="I54" s="33" t="s">
        <v>31</v>
      </c>
      <c r="J54" s="37" t="str">
        <f>E21</f>
        <v>Novaqua s.r.o., Agentura Ekostar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Daniela Hahnová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497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498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499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500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501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Nový bezpečnostní přepad, oprava požeráku Dolní Švajgrák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 - Dolní Švajgrák</v>
      </c>
      <c r="G78" s="41"/>
      <c r="H78" s="41"/>
      <c r="I78" s="33" t="s">
        <v>23</v>
      </c>
      <c r="J78" s="73" t="str">
        <f>IF(J12="","",J12)</f>
        <v>31. 10. 2020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40.05" customHeight="1">
      <c r="A80" s="39"/>
      <c r="B80" s="40"/>
      <c r="C80" s="33" t="s">
        <v>25</v>
      </c>
      <c r="D80" s="41"/>
      <c r="E80" s="41"/>
      <c r="F80" s="28" t="str">
        <f>E15</f>
        <v>Město Rotava, Rotava 1, Sídliště 721</v>
      </c>
      <c r="G80" s="41"/>
      <c r="H80" s="41"/>
      <c r="I80" s="33" t="s">
        <v>31</v>
      </c>
      <c r="J80" s="37" t="str">
        <f>E21</f>
        <v>Novaqua s.r.o., Agentura Ekostar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Daniela Hahnová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105</v>
      </c>
      <c r="D83" s="181" t="s">
        <v>57</v>
      </c>
      <c r="E83" s="181" t="s">
        <v>53</v>
      </c>
      <c r="F83" s="181" t="s">
        <v>54</v>
      </c>
      <c r="G83" s="181" t="s">
        <v>106</v>
      </c>
      <c r="H83" s="181" t="s">
        <v>107</v>
      </c>
      <c r="I83" s="181" t="s">
        <v>108</v>
      </c>
      <c r="J83" s="181" t="s">
        <v>94</v>
      </c>
      <c r="K83" s="182" t="s">
        <v>109</v>
      </c>
      <c r="L83" s="183"/>
      <c r="M83" s="93" t="s">
        <v>19</v>
      </c>
      <c r="N83" s="94" t="s">
        <v>42</v>
      </c>
      <c r="O83" s="94" t="s">
        <v>110</v>
      </c>
      <c r="P83" s="94" t="s">
        <v>111</v>
      </c>
      <c r="Q83" s="94" t="s">
        <v>112</v>
      </c>
      <c r="R83" s="94" t="s">
        <v>113</v>
      </c>
      <c r="S83" s="94" t="s">
        <v>114</v>
      </c>
      <c r="T83" s="95" t="s">
        <v>115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502</v>
      </c>
      <c r="F85" s="192" t="s">
        <v>503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P86+P105+P108+P111</f>
        <v>0</v>
      </c>
      <c r="Q85" s="197"/>
      <c r="R85" s="198">
        <f>R86+R105+R108+R111</f>
        <v>0</v>
      </c>
      <c r="S85" s="197"/>
      <c r="T85" s="199">
        <f>T86+T105+T108+T111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153</v>
      </c>
      <c r="AT85" s="201" t="s">
        <v>71</v>
      </c>
      <c r="AU85" s="201" t="s">
        <v>72</v>
      </c>
      <c r="AY85" s="200" t="s">
        <v>119</v>
      </c>
      <c r="BK85" s="202">
        <f>BK86+BK105+BK108+BK111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504</v>
      </c>
      <c r="F86" s="203" t="s">
        <v>505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SUM(P87:P104)</f>
        <v>0</v>
      </c>
      <c r="Q86" s="197"/>
      <c r="R86" s="198">
        <f>SUM(R87:R104)</f>
        <v>0</v>
      </c>
      <c r="S86" s="197"/>
      <c r="T86" s="199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153</v>
      </c>
      <c r="AT86" s="201" t="s">
        <v>71</v>
      </c>
      <c r="AU86" s="201" t="s">
        <v>80</v>
      </c>
      <c r="AY86" s="200" t="s">
        <v>119</v>
      </c>
      <c r="BK86" s="202">
        <f>SUM(BK87:BK104)</f>
        <v>0</v>
      </c>
    </row>
    <row r="87" s="2" customFormat="1" ht="14.4" customHeight="1">
      <c r="A87" s="39"/>
      <c r="B87" s="40"/>
      <c r="C87" s="205" t="s">
        <v>80</v>
      </c>
      <c r="D87" s="205" t="s">
        <v>121</v>
      </c>
      <c r="E87" s="206" t="s">
        <v>506</v>
      </c>
      <c r="F87" s="207" t="s">
        <v>507</v>
      </c>
      <c r="G87" s="208" t="s">
        <v>508</v>
      </c>
      <c r="H87" s="209">
        <v>1</v>
      </c>
      <c r="I87" s="210"/>
      <c r="J87" s="211">
        <f>ROUND(I87*H87,2)</f>
        <v>0</v>
      </c>
      <c r="K87" s="207" t="s">
        <v>125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509</v>
      </c>
      <c r="AT87" s="216" t="s">
        <v>121</v>
      </c>
      <c r="AU87" s="216" t="s">
        <v>82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509</v>
      </c>
      <c r="BM87" s="216" t="s">
        <v>510</v>
      </c>
    </row>
    <row r="88" s="2" customFormat="1">
      <c r="A88" s="39"/>
      <c r="B88" s="40"/>
      <c r="C88" s="41"/>
      <c r="D88" s="218" t="s">
        <v>127</v>
      </c>
      <c r="E88" s="41"/>
      <c r="F88" s="219" t="s">
        <v>507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127</v>
      </c>
      <c r="AU88" s="18" t="s">
        <v>82</v>
      </c>
    </row>
    <row r="89" s="2" customFormat="1">
      <c r="A89" s="39"/>
      <c r="B89" s="40"/>
      <c r="C89" s="41"/>
      <c r="D89" s="218" t="s">
        <v>184</v>
      </c>
      <c r="E89" s="41"/>
      <c r="F89" s="223" t="s">
        <v>511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184</v>
      </c>
      <c r="AU89" s="18" t="s">
        <v>82</v>
      </c>
    </row>
    <row r="90" s="2" customFormat="1" ht="14.4" customHeight="1">
      <c r="A90" s="39"/>
      <c r="B90" s="40"/>
      <c r="C90" s="205" t="s">
        <v>82</v>
      </c>
      <c r="D90" s="205" t="s">
        <v>121</v>
      </c>
      <c r="E90" s="206" t="s">
        <v>512</v>
      </c>
      <c r="F90" s="207" t="s">
        <v>513</v>
      </c>
      <c r="G90" s="208" t="s">
        <v>508</v>
      </c>
      <c r="H90" s="209">
        <v>1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509</v>
      </c>
      <c r="AT90" s="216" t="s">
        <v>121</v>
      </c>
      <c r="AU90" s="216" t="s">
        <v>82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509</v>
      </c>
      <c r="BM90" s="216" t="s">
        <v>514</v>
      </c>
    </row>
    <row r="91" s="2" customFormat="1">
      <c r="A91" s="39"/>
      <c r="B91" s="40"/>
      <c r="C91" s="41"/>
      <c r="D91" s="218" t="s">
        <v>127</v>
      </c>
      <c r="E91" s="41"/>
      <c r="F91" s="219" t="s">
        <v>513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82</v>
      </c>
    </row>
    <row r="92" s="2" customFormat="1">
      <c r="A92" s="39"/>
      <c r="B92" s="40"/>
      <c r="C92" s="41"/>
      <c r="D92" s="218" t="s">
        <v>184</v>
      </c>
      <c r="E92" s="41"/>
      <c r="F92" s="223" t="s">
        <v>515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184</v>
      </c>
      <c r="AU92" s="18" t="s">
        <v>82</v>
      </c>
    </row>
    <row r="93" s="2" customFormat="1" ht="14.4" customHeight="1">
      <c r="A93" s="39"/>
      <c r="B93" s="40"/>
      <c r="C93" s="205" t="s">
        <v>139</v>
      </c>
      <c r="D93" s="205" t="s">
        <v>121</v>
      </c>
      <c r="E93" s="206" t="s">
        <v>516</v>
      </c>
      <c r="F93" s="207" t="s">
        <v>517</v>
      </c>
      <c r="G93" s="208" t="s">
        <v>508</v>
      </c>
      <c r="H93" s="209">
        <v>1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509</v>
      </c>
      <c r="AT93" s="216" t="s">
        <v>121</v>
      </c>
      <c r="AU93" s="216" t="s">
        <v>82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509</v>
      </c>
      <c r="BM93" s="216" t="s">
        <v>518</v>
      </c>
    </row>
    <row r="94" s="2" customFormat="1">
      <c r="A94" s="39"/>
      <c r="B94" s="40"/>
      <c r="C94" s="41"/>
      <c r="D94" s="218" t="s">
        <v>127</v>
      </c>
      <c r="E94" s="41"/>
      <c r="F94" s="219" t="s">
        <v>517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82</v>
      </c>
    </row>
    <row r="95" s="2" customFormat="1">
      <c r="A95" s="39"/>
      <c r="B95" s="40"/>
      <c r="C95" s="41"/>
      <c r="D95" s="218" t="s">
        <v>184</v>
      </c>
      <c r="E95" s="41"/>
      <c r="F95" s="223" t="s">
        <v>519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184</v>
      </c>
      <c r="AU95" s="18" t="s">
        <v>82</v>
      </c>
    </row>
    <row r="96" s="2" customFormat="1" ht="14.4" customHeight="1">
      <c r="A96" s="39"/>
      <c r="B96" s="40"/>
      <c r="C96" s="205" t="s">
        <v>126</v>
      </c>
      <c r="D96" s="205" t="s">
        <v>121</v>
      </c>
      <c r="E96" s="206" t="s">
        <v>520</v>
      </c>
      <c r="F96" s="207" t="s">
        <v>521</v>
      </c>
      <c r="G96" s="208" t="s">
        <v>508</v>
      </c>
      <c r="H96" s="209">
        <v>1</v>
      </c>
      <c r="I96" s="210"/>
      <c r="J96" s="211">
        <f>ROUND(I96*H96,2)</f>
        <v>0</v>
      </c>
      <c r="K96" s="207" t="s">
        <v>125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509</v>
      </c>
      <c r="AT96" s="216" t="s">
        <v>121</v>
      </c>
      <c r="AU96" s="216" t="s">
        <v>82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509</v>
      </c>
      <c r="BM96" s="216" t="s">
        <v>522</v>
      </c>
    </row>
    <row r="97" s="2" customFormat="1">
      <c r="A97" s="39"/>
      <c r="B97" s="40"/>
      <c r="C97" s="41"/>
      <c r="D97" s="218" t="s">
        <v>127</v>
      </c>
      <c r="E97" s="41"/>
      <c r="F97" s="219" t="s">
        <v>521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82</v>
      </c>
    </row>
    <row r="98" s="2" customFormat="1">
      <c r="A98" s="39"/>
      <c r="B98" s="40"/>
      <c r="C98" s="41"/>
      <c r="D98" s="218" t="s">
        <v>184</v>
      </c>
      <c r="E98" s="41"/>
      <c r="F98" s="223" t="s">
        <v>523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184</v>
      </c>
      <c r="AU98" s="18" t="s">
        <v>82</v>
      </c>
    </row>
    <row r="99" s="2" customFormat="1" ht="14.4" customHeight="1">
      <c r="A99" s="39"/>
      <c r="B99" s="40"/>
      <c r="C99" s="205" t="s">
        <v>153</v>
      </c>
      <c r="D99" s="205" t="s">
        <v>121</v>
      </c>
      <c r="E99" s="206" t="s">
        <v>524</v>
      </c>
      <c r="F99" s="207" t="s">
        <v>525</v>
      </c>
      <c r="G99" s="208" t="s">
        <v>508</v>
      </c>
      <c r="H99" s="209">
        <v>1</v>
      </c>
      <c r="I99" s="210"/>
      <c r="J99" s="211">
        <f>ROUND(I99*H99,2)</f>
        <v>0</v>
      </c>
      <c r="K99" s="207" t="s">
        <v>125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509</v>
      </c>
      <c r="AT99" s="216" t="s">
        <v>121</v>
      </c>
      <c r="AU99" s="216" t="s">
        <v>82</v>
      </c>
      <c r="AY99" s="18" t="s">
        <v>119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509</v>
      </c>
      <c r="BM99" s="216" t="s">
        <v>526</v>
      </c>
    </row>
    <row r="100" s="2" customFormat="1">
      <c r="A100" s="39"/>
      <c r="B100" s="40"/>
      <c r="C100" s="41"/>
      <c r="D100" s="218" t="s">
        <v>127</v>
      </c>
      <c r="E100" s="41"/>
      <c r="F100" s="219" t="s">
        <v>525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127</v>
      </c>
      <c r="AU100" s="18" t="s">
        <v>82</v>
      </c>
    </row>
    <row r="101" s="2" customFormat="1">
      <c r="A101" s="39"/>
      <c r="B101" s="40"/>
      <c r="C101" s="41"/>
      <c r="D101" s="218" t="s">
        <v>184</v>
      </c>
      <c r="E101" s="41"/>
      <c r="F101" s="223" t="s">
        <v>527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184</v>
      </c>
      <c r="AU101" s="18" t="s">
        <v>82</v>
      </c>
    </row>
    <row r="102" s="2" customFormat="1" ht="14.4" customHeight="1">
      <c r="A102" s="39"/>
      <c r="B102" s="40"/>
      <c r="C102" s="205" t="s">
        <v>161</v>
      </c>
      <c r="D102" s="205" t="s">
        <v>121</v>
      </c>
      <c r="E102" s="206" t="s">
        <v>528</v>
      </c>
      <c r="F102" s="207" t="s">
        <v>529</v>
      </c>
      <c r="G102" s="208" t="s">
        <v>508</v>
      </c>
      <c r="H102" s="209">
        <v>1</v>
      </c>
      <c r="I102" s="210"/>
      <c r="J102" s="211">
        <f>ROUND(I102*H102,2)</f>
        <v>0</v>
      </c>
      <c r="K102" s="207" t="s">
        <v>125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509</v>
      </c>
      <c r="AT102" s="216" t="s">
        <v>121</v>
      </c>
      <c r="AU102" s="216" t="s">
        <v>82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509</v>
      </c>
      <c r="BM102" s="216" t="s">
        <v>530</v>
      </c>
    </row>
    <row r="103" s="2" customFormat="1">
      <c r="A103" s="39"/>
      <c r="B103" s="40"/>
      <c r="C103" s="41"/>
      <c r="D103" s="218" t="s">
        <v>127</v>
      </c>
      <c r="E103" s="41"/>
      <c r="F103" s="219" t="s">
        <v>529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127</v>
      </c>
      <c r="AU103" s="18" t="s">
        <v>82</v>
      </c>
    </row>
    <row r="104" s="2" customFormat="1">
      <c r="A104" s="39"/>
      <c r="B104" s="40"/>
      <c r="C104" s="41"/>
      <c r="D104" s="218" t="s">
        <v>184</v>
      </c>
      <c r="E104" s="41"/>
      <c r="F104" s="223" t="s">
        <v>531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184</v>
      </c>
      <c r="AU104" s="18" t="s">
        <v>82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532</v>
      </c>
      <c r="F105" s="203" t="s">
        <v>533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SUM(P106:P107)</f>
        <v>0</v>
      </c>
      <c r="Q105" s="197"/>
      <c r="R105" s="198">
        <f>SUM(R106:R107)</f>
        <v>0</v>
      </c>
      <c r="S105" s="197"/>
      <c r="T105" s="199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153</v>
      </c>
      <c r="AT105" s="201" t="s">
        <v>71</v>
      </c>
      <c r="AU105" s="201" t="s">
        <v>80</v>
      </c>
      <c r="AY105" s="200" t="s">
        <v>119</v>
      </c>
      <c r="BK105" s="202">
        <f>SUM(BK106:BK107)</f>
        <v>0</v>
      </c>
    </row>
    <row r="106" s="2" customFormat="1" ht="14.4" customHeight="1">
      <c r="A106" s="39"/>
      <c r="B106" s="40"/>
      <c r="C106" s="205" t="s">
        <v>172</v>
      </c>
      <c r="D106" s="205" t="s">
        <v>121</v>
      </c>
      <c r="E106" s="206" t="s">
        <v>534</v>
      </c>
      <c r="F106" s="207" t="s">
        <v>533</v>
      </c>
      <c r="G106" s="208" t="s">
        <v>508</v>
      </c>
      <c r="H106" s="209">
        <v>1</v>
      </c>
      <c r="I106" s="210"/>
      <c r="J106" s="211">
        <f>ROUND(I106*H106,2)</f>
        <v>0</v>
      </c>
      <c r="K106" s="207" t="s">
        <v>125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509</v>
      </c>
      <c r="AT106" s="216" t="s">
        <v>121</v>
      </c>
      <c r="AU106" s="216" t="s">
        <v>82</v>
      </c>
      <c r="AY106" s="18" t="s">
        <v>119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509</v>
      </c>
      <c r="BM106" s="216" t="s">
        <v>535</v>
      </c>
    </row>
    <row r="107" s="2" customFormat="1">
      <c r="A107" s="39"/>
      <c r="B107" s="40"/>
      <c r="C107" s="41"/>
      <c r="D107" s="218" t="s">
        <v>127</v>
      </c>
      <c r="E107" s="41"/>
      <c r="F107" s="219" t="s">
        <v>533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127</v>
      </c>
      <c r="AU107" s="18" t="s">
        <v>82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536</v>
      </c>
      <c r="F108" s="203" t="s">
        <v>537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SUM(P109:P110)</f>
        <v>0</v>
      </c>
      <c r="Q108" s="197"/>
      <c r="R108" s="198">
        <f>SUM(R109:R110)</f>
        <v>0</v>
      </c>
      <c r="S108" s="197"/>
      <c r="T108" s="199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153</v>
      </c>
      <c r="AT108" s="201" t="s">
        <v>71</v>
      </c>
      <c r="AU108" s="201" t="s">
        <v>80</v>
      </c>
      <c r="AY108" s="200" t="s">
        <v>119</v>
      </c>
      <c r="BK108" s="202">
        <f>SUM(BK109:BK110)</f>
        <v>0</v>
      </c>
    </row>
    <row r="109" s="2" customFormat="1" ht="14.4" customHeight="1">
      <c r="A109" s="39"/>
      <c r="B109" s="40"/>
      <c r="C109" s="205" t="s">
        <v>179</v>
      </c>
      <c r="D109" s="205" t="s">
        <v>121</v>
      </c>
      <c r="E109" s="206" t="s">
        <v>538</v>
      </c>
      <c r="F109" s="207" t="s">
        <v>539</v>
      </c>
      <c r="G109" s="208" t="s">
        <v>508</v>
      </c>
      <c r="H109" s="209">
        <v>1</v>
      </c>
      <c r="I109" s="210"/>
      <c r="J109" s="211">
        <f>ROUND(I109*H109,2)</f>
        <v>0</v>
      </c>
      <c r="K109" s="207" t="s">
        <v>125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509</v>
      </c>
      <c r="AT109" s="216" t="s">
        <v>121</v>
      </c>
      <c r="AU109" s="216" t="s">
        <v>82</v>
      </c>
      <c r="AY109" s="18" t="s">
        <v>119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509</v>
      </c>
      <c r="BM109" s="216" t="s">
        <v>540</v>
      </c>
    </row>
    <row r="110" s="2" customFormat="1">
      <c r="A110" s="39"/>
      <c r="B110" s="40"/>
      <c r="C110" s="41"/>
      <c r="D110" s="218" t="s">
        <v>127</v>
      </c>
      <c r="E110" s="41"/>
      <c r="F110" s="219" t="s">
        <v>539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127</v>
      </c>
      <c r="AU110" s="18" t="s">
        <v>82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541</v>
      </c>
      <c r="F111" s="203" t="s">
        <v>542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SUM(P112:P114)</f>
        <v>0</v>
      </c>
      <c r="Q111" s="197"/>
      <c r="R111" s="198">
        <f>SUM(R112:R114)</f>
        <v>0</v>
      </c>
      <c r="S111" s="197"/>
      <c r="T111" s="199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153</v>
      </c>
      <c r="AT111" s="201" t="s">
        <v>71</v>
      </c>
      <c r="AU111" s="201" t="s">
        <v>80</v>
      </c>
      <c r="AY111" s="200" t="s">
        <v>119</v>
      </c>
      <c r="BK111" s="202">
        <f>SUM(BK112:BK114)</f>
        <v>0</v>
      </c>
    </row>
    <row r="112" s="2" customFormat="1" ht="14.4" customHeight="1">
      <c r="A112" s="39"/>
      <c r="B112" s="40"/>
      <c r="C112" s="205" t="s">
        <v>187</v>
      </c>
      <c r="D112" s="205" t="s">
        <v>121</v>
      </c>
      <c r="E112" s="206" t="s">
        <v>543</v>
      </c>
      <c r="F112" s="207" t="s">
        <v>544</v>
      </c>
      <c r="G112" s="208" t="s">
        <v>508</v>
      </c>
      <c r="H112" s="209">
        <v>1</v>
      </c>
      <c r="I112" s="210"/>
      <c r="J112" s="211">
        <f>ROUND(I112*H112,2)</f>
        <v>0</v>
      </c>
      <c r="K112" s="207" t="s">
        <v>125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509</v>
      </c>
      <c r="AT112" s="216" t="s">
        <v>121</v>
      </c>
      <c r="AU112" s="216" t="s">
        <v>82</v>
      </c>
      <c r="AY112" s="18" t="s">
        <v>119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509</v>
      </c>
      <c r="BM112" s="216" t="s">
        <v>545</v>
      </c>
    </row>
    <row r="113" s="2" customFormat="1">
      <c r="A113" s="39"/>
      <c r="B113" s="40"/>
      <c r="C113" s="41"/>
      <c r="D113" s="218" t="s">
        <v>127</v>
      </c>
      <c r="E113" s="41"/>
      <c r="F113" s="219" t="s">
        <v>544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127</v>
      </c>
      <c r="AU113" s="18" t="s">
        <v>82</v>
      </c>
    </row>
    <row r="114" s="2" customFormat="1">
      <c r="A114" s="39"/>
      <c r="B114" s="40"/>
      <c r="C114" s="41"/>
      <c r="D114" s="218" t="s">
        <v>184</v>
      </c>
      <c r="E114" s="41"/>
      <c r="F114" s="223" t="s">
        <v>546</v>
      </c>
      <c r="G114" s="41"/>
      <c r="H114" s="41"/>
      <c r="I114" s="220"/>
      <c r="J114" s="41"/>
      <c r="K114" s="41"/>
      <c r="L114" s="45"/>
      <c r="M114" s="267"/>
      <c r="N114" s="268"/>
      <c r="O114" s="269"/>
      <c r="P114" s="269"/>
      <c r="Q114" s="269"/>
      <c r="R114" s="269"/>
      <c r="S114" s="269"/>
      <c r="T114" s="270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184</v>
      </c>
      <c r="AU114" s="18" t="s">
        <v>82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x4+D+tkbH6zNHnOwpGHWMWQEfoLCxMd82jUlubtWqY73axl3+j4fjjVLw/ex3E7rwxpsvDMT5jlnYMgbxw16Nw==" hashValue="A5AnjPDLpHIAku6C5IsCBotNdjAbG4ci+eUbOnJjkseMt4FmqXXJPnEWVTtcKJTjftsfv1xlFnEDTpY5LLsf7g==" algorithmName="SHA-512" password="86DE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547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548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549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550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551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552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553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554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555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556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557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79</v>
      </c>
      <c r="F18" s="282" t="s">
        <v>558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559</v>
      </c>
      <c r="F19" s="282" t="s">
        <v>560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561</v>
      </c>
      <c r="F20" s="282" t="s">
        <v>562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86</v>
      </c>
      <c r="F21" s="282" t="s">
        <v>87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563</v>
      </c>
      <c r="F22" s="282" t="s">
        <v>564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565</v>
      </c>
      <c r="F23" s="282" t="s">
        <v>566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567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568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569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570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571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572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573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574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575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105</v>
      </c>
      <c r="F36" s="282"/>
      <c r="G36" s="282" t="s">
        <v>576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577</v>
      </c>
      <c r="F37" s="282"/>
      <c r="G37" s="282" t="s">
        <v>578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53</v>
      </c>
      <c r="F38" s="282"/>
      <c r="G38" s="282" t="s">
        <v>579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54</v>
      </c>
      <c r="F39" s="282"/>
      <c r="G39" s="282" t="s">
        <v>580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106</v>
      </c>
      <c r="F40" s="282"/>
      <c r="G40" s="282" t="s">
        <v>581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107</v>
      </c>
      <c r="F41" s="282"/>
      <c r="G41" s="282" t="s">
        <v>582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583</v>
      </c>
      <c r="F42" s="282"/>
      <c r="G42" s="282" t="s">
        <v>584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585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586</v>
      </c>
      <c r="F44" s="282"/>
      <c r="G44" s="282" t="s">
        <v>587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109</v>
      </c>
      <c r="F45" s="282"/>
      <c r="G45" s="282" t="s">
        <v>588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589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590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591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592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593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594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595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596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597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598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599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600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601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602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603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604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605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606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607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608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609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610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611</v>
      </c>
      <c r="D76" s="300"/>
      <c r="E76" s="300"/>
      <c r="F76" s="300" t="s">
        <v>612</v>
      </c>
      <c r="G76" s="301"/>
      <c r="H76" s="300" t="s">
        <v>54</v>
      </c>
      <c r="I76" s="300" t="s">
        <v>57</v>
      </c>
      <c r="J76" s="300" t="s">
        <v>613</v>
      </c>
      <c r="K76" s="299"/>
    </row>
    <row r="77" s="1" customFormat="1" ht="17.25" customHeight="1">
      <c r="B77" s="297"/>
      <c r="C77" s="302" t="s">
        <v>614</v>
      </c>
      <c r="D77" s="302"/>
      <c r="E77" s="302"/>
      <c r="F77" s="303" t="s">
        <v>615</v>
      </c>
      <c r="G77" s="304"/>
      <c r="H77" s="302"/>
      <c r="I77" s="302"/>
      <c r="J77" s="302" t="s">
        <v>616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53</v>
      </c>
      <c r="D79" s="307"/>
      <c r="E79" s="307"/>
      <c r="F79" s="308" t="s">
        <v>617</v>
      </c>
      <c r="G79" s="309"/>
      <c r="H79" s="285" t="s">
        <v>618</v>
      </c>
      <c r="I79" s="285" t="s">
        <v>619</v>
      </c>
      <c r="J79" s="285">
        <v>20</v>
      </c>
      <c r="K79" s="299"/>
    </row>
    <row r="80" s="1" customFormat="1" ht="15" customHeight="1">
      <c r="B80" s="297"/>
      <c r="C80" s="285" t="s">
        <v>620</v>
      </c>
      <c r="D80" s="285"/>
      <c r="E80" s="285"/>
      <c r="F80" s="308" t="s">
        <v>617</v>
      </c>
      <c r="G80" s="309"/>
      <c r="H80" s="285" t="s">
        <v>621</v>
      </c>
      <c r="I80" s="285" t="s">
        <v>619</v>
      </c>
      <c r="J80" s="285">
        <v>120</v>
      </c>
      <c r="K80" s="299"/>
    </row>
    <row r="81" s="1" customFormat="1" ht="15" customHeight="1">
      <c r="B81" s="310"/>
      <c r="C81" s="285" t="s">
        <v>622</v>
      </c>
      <c r="D81" s="285"/>
      <c r="E81" s="285"/>
      <c r="F81" s="308" t="s">
        <v>623</v>
      </c>
      <c r="G81" s="309"/>
      <c r="H81" s="285" t="s">
        <v>624</v>
      </c>
      <c r="I81" s="285" t="s">
        <v>619</v>
      </c>
      <c r="J81" s="285">
        <v>50</v>
      </c>
      <c r="K81" s="299"/>
    </row>
    <row r="82" s="1" customFormat="1" ht="15" customHeight="1">
      <c r="B82" s="310"/>
      <c r="C82" s="285" t="s">
        <v>625</v>
      </c>
      <c r="D82" s="285"/>
      <c r="E82" s="285"/>
      <c r="F82" s="308" t="s">
        <v>617</v>
      </c>
      <c r="G82" s="309"/>
      <c r="H82" s="285" t="s">
        <v>626</v>
      </c>
      <c r="I82" s="285" t="s">
        <v>627</v>
      </c>
      <c r="J82" s="285"/>
      <c r="K82" s="299"/>
    </row>
    <row r="83" s="1" customFormat="1" ht="15" customHeight="1">
      <c r="B83" s="310"/>
      <c r="C83" s="311" t="s">
        <v>628</v>
      </c>
      <c r="D83" s="311"/>
      <c r="E83" s="311"/>
      <c r="F83" s="312" t="s">
        <v>623</v>
      </c>
      <c r="G83" s="311"/>
      <c r="H83" s="311" t="s">
        <v>629</v>
      </c>
      <c r="I83" s="311" t="s">
        <v>619</v>
      </c>
      <c r="J83" s="311">
        <v>15</v>
      </c>
      <c r="K83" s="299"/>
    </row>
    <row r="84" s="1" customFormat="1" ht="15" customHeight="1">
      <c r="B84" s="310"/>
      <c r="C84" s="311" t="s">
        <v>630</v>
      </c>
      <c r="D84" s="311"/>
      <c r="E84" s="311"/>
      <c r="F84" s="312" t="s">
        <v>623</v>
      </c>
      <c r="G84" s="311"/>
      <c r="H84" s="311" t="s">
        <v>631</v>
      </c>
      <c r="I84" s="311" t="s">
        <v>619</v>
      </c>
      <c r="J84" s="311">
        <v>15</v>
      </c>
      <c r="K84" s="299"/>
    </row>
    <row r="85" s="1" customFormat="1" ht="15" customHeight="1">
      <c r="B85" s="310"/>
      <c r="C85" s="311" t="s">
        <v>632</v>
      </c>
      <c r="D85" s="311"/>
      <c r="E85" s="311"/>
      <c r="F85" s="312" t="s">
        <v>623</v>
      </c>
      <c r="G85" s="311"/>
      <c r="H85" s="311" t="s">
        <v>633</v>
      </c>
      <c r="I85" s="311" t="s">
        <v>619</v>
      </c>
      <c r="J85" s="311">
        <v>20</v>
      </c>
      <c r="K85" s="299"/>
    </row>
    <row r="86" s="1" customFormat="1" ht="15" customHeight="1">
      <c r="B86" s="310"/>
      <c r="C86" s="311" t="s">
        <v>634</v>
      </c>
      <c r="D86" s="311"/>
      <c r="E86" s="311"/>
      <c r="F86" s="312" t="s">
        <v>623</v>
      </c>
      <c r="G86" s="311"/>
      <c r="H86" s="311" t="s">
        <v>635</v>
      </c>
      <c r="I86" s="311" t="s">
        <v>619</v>
      </c>
      <c r="J86" s="311">
        <v>20</v>
      </c>
      <c r="K86" s="299"/>
    </row>
    <row r="87" s="1" customFormat="1" ht="15" customHeight="1">
      <c r="B87" s="310"/>
      <c r="C87" s="285" t="s">
        <v>636</v>
      </c>
      <c r="D87" s="285"/>
      <c r="E87" s="285"/>
      <c r="F87" s="308" t="s">
        <v>623</v>
      </c>
      <c r="G87" s="309"/>
      <c r="H87" s="285" t="s">
        <v>637</v>
      </c>
      <c r="I87" s="285" t="s">
        <v>619</v>
      </c>
      <c r="J87" s="285">
        <v>50</v>
      </c>
      <c r="K87" s="299"/>
    </row>
    <row r="88" s="1" customFormat="1" ht="15" customHeight="1">
      <c r="B88" s="310"/>
      <c r="C88" s="285" t="s">
        <v>638</v>
      </c>
      <c r="D88" s="285"/>
      <c r="E88" s="285"/>
      <c r="F88" s="308" t="s">
        <v>623</v>
      </c>
      <c r="G88" s="309"/>
      <c r="H88" s="285" t="s">
        <v>639</v>
      </c>
      <c r="I88" s="285" t="s">
        <v>619</v>
      </c>
      <c r="J88" s="285">
        <v>20</v>
      </c>
      <c r="K88" s="299"/>
    </row>
    <row r="89" s="1" customFormat="1" ht="15" customHeight="1">
      <c r="B89" s="310"/>
      <c r="C89" s="285" t="s">
        <v>640</v>
      </c>
      <c r="D89" s="285"/>
      <c r="E89" s="285"/>
      <c r="F89" s="308" t="s">
        <v>623</v>
      </c>
      <c r="G89" s="309"/>
      <c r="H89" s="285" t="s">
        <v>641</v>
      </c>
      <c r="I89" s="285" t="s">
        <v>619</v>
      </c>
      <c r="J89" s="285">
        <v>20</v>
      </c>
      <c r="K89" s="299"/>
    </row>
    <row r="90" s="1" customFormat="1" ht="15" customHeight="1">
      <c r="B90" s="310"/>
      <c r="C90" s="285" t="s">
        <v>642</v>
      </c>
      <c r="D90" s="285"/>
      <c r="E90" s="285"/>
      <c r="F90" s="308" t="s">
        <v>623</v>
      </c>
      <c r="G90" s="309"/>
      <c r="H90" s="285" t="s">
        <v>643</v>
      </c>
      <c r="I90" s="285" t="s">
        <v>619</v>
      </c>
      <c r="J90" s="285">
        <v>50</v>
      </c>
      <c r="K90" s="299"/>
    </row>
    <row r="91" s="1" customFormat="1" ht="15" customHeight="1">
      <c r="B91" s="310"/>
      <c r="C91" s="285" t="s">
        <v>644</v>
      </c>
      <c r="D91" s="285"/>
      <c r="E91" s="285"/>
      <c r="F91" s="308" t="s">
        <v>623</v>
      </c>
      <c r="G91" s="309"/>
      <c r="H91" s="285" t="s">
        <v>644</v>
      </c>
      <c r="I91" s="285" t="s">
        <v>619</v>
      </c>
      <c r="J91" s="285">
        <v>50</v>
      </c>
      <c r="K91" s="299"/>
    </row>
    <row r="92" s="1" customFormat="1" ht="15" customHeight="1">
      <c r="B92" s="310"/>
      <c r="C92" s="285" t="s">
        <v>645</v>
      </c>
      <c r="D92" s="285"/>
      <c r="E92" s="285"/>
      <c r="F92" s="308" t="s">
        <v>623</v>
      </c>
      <c r="G92" s="309"/>
      <c r="H92" s="285" t="s">
        <v>646</v>
      </c>
      <c r="I92" s="285" t="s">
        <v>619</v>
      </c>
      <c r="J92" s="285">
        <v>255</v>
      </c>
      <c r="K92" s="299"/>
    </row>
    <row r="93" s="1" customFormat="1" ht="15" customHeight="1">
      <c r="B93" s="310"/>
      <c r="C93" s="285" t="s">
        <v>647</v>
      </c>
      <c r="D93" s="285"/>
      <c r="E93" s="285"/>
      <c r="F93" s="308" t="s">
        <v>617</v>
      </c>
      <c r="G93" s="309"/>
      <c r="H93" s="285" t="s">
        <v>648</v>
      </c>
      <c r="I93" s="285" t="s">
        <v>649</v>
      </c>
      <c r="J93" s="285"/>
      <c r="K93" s="299"/>
    </row>
    <row r="94" s="1" customFormat="1" ht="15" customHeight="1">
      <c r="B94" s="310"/>
      <c r="C94" s="285" t="s">
        <v>650</v>
      </c>
      <c r="D94" s="285"/>
      <c r="E94" s="285"/>
      <c r="F94" s="308" t="s">
        <v>617</v>
      </c>
      <c r="G94" s="309"/>
      <c r="H94" s="285" t="s">
        <v>651</v>
      </c>
      <c r="I94" s="285" t="s">
        <v>652</v>
      </c>
      <c r="J94" s="285"/>
      <c r="K94" s="299"/>
    </row>
    <row r="95" s="1" customFormat="1" ht="15" customHeight="1">
      <c r="B95" s="310"/>
      <c r="C95" s="285" t="s">
        <v>653</v>
      </c>
      <c r="D95" s="285"/>
      <c r="E95" s="285"/>
      <c r="F95" s="308" t="s">
        <v>617</v>
      </c>
      <c r="G95" s="309"/>
      <c r="H95" s="285" t="s">
        <v>653</v>
      </c>
      <c r="I95" s="285" t="s">
        <v>652</v>
      </c>
      <c r="J95" s="285"/>
      <c r="K95" s="299"/>
    </row>
    <row r="96" s="1" customFormat="1" ht="15" customHeight="1">
      <c r="B96" s="310"/>
      <c r="C96" s="285" t="s">
        <v>38</v>
      </c>
      <c r="D96" s="285"/>
      <c r="E96" s="285"/>
      <c r="F96" s="308" t="s">
        <v>617</v>
      </c>
      <c r="G96" s="309"/>
      <c r="H96" s="285" t="s">
        <v>654</v>
      </c>
      <c r="I96" s="285" t="s">
        <v>652</v>
      </c>
      <c r="J96" s="285"/>
      <c r="K96" s="299"/>
    </row>
    <row r="97" s="1" customFormat="1" ht="15" customHeight="1">
      <c r="B97" s="310"/>
      <c r="C97" s="285" t="s">
        <v>48</v>
      </c>
      <c r="D97" s="285"/>
      <c r="E97" s="285"/>
      <c r="F97" s="308" t="s">
        <v>617</v>
      </c>
      <c r="G97" s="309"/>
      <c r="H97" s="285" t="s">
        <v>655</v>
      </c>
      <c r="I97" s="285" t="s">
        <v>652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656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611</v>
      </c>
      <c r="D103" s="300"/>
      <c r="E103" s="300"/>
      <c r="F103" s="300" t="s">
        <v>612</v>
      </c>
      <c r="G103" s="301"/>
      <c r="H103" s="300" t="s">
        <v>54</v>
      </c>
      <c r="I103" s="300" t="s">
        <v>57</v>
      </c>
      <c r="J103" s="300" t="s">
        <v>613</v>
      </c>
      <c r="K103" s="299"/>
    </row>
    <row r="104" s="1" customFormat="1" ht="17.25" customHeight="1">
      <c r="B104" s="297"/>
      <c r="C104" s="302" t="s">
        <v>614</v>
      </c>
      <c r="D104" s="302"/>
      <c r="E104" s="302"/>
      <c r="F104" s="303" t="s">
        <v>615</v>
      </c>
      <c r="G104" s="304"/>
      <c r="H104" s="302"/>
      <c r="I104" s="302"/>
      <c r="J104" s="302" t="s">
        <v>616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53</v>
      </c>
      <c r="D106" s="307"/>
      <c r="E106" s="307"/>
      <c r="F106" s="308" t="s">
        <v>617</v>
      </c>
      <c r="G106" s="285"/>
      <c r="H106" s="285" t="s">
        <v>657</v>
      </c>
      <c r="I106" s="285" t="s">
        <v>619</v>
      </c>
      <c r="J106" s="285">
        <v>20</v>
      </c>
      <c r="K106" s="299"/>
    </row>
    <row r="107" s="1" customFormat="1" ht="15" customHeight="1">
      <c r="B107" s="297"/>
      <c r="C107" s="285" t="s">
        <v>620</v>
      </c>
      <c r="D107" s="285"/>
      <c r="E107" s="285"/>
      <c r="F107" s="308" t="s">
        <v>617</v>
      </c>
      <c r="G107" s="285"/>
      <c r="H107" s="285" t="s">
        <v>657</v>
      </c>
      <c r="I107" s="285" t="s">
        <v>619</v>
      </c>
      <c r="J107" s="285">
        <v>120</v>
      </c>
      <c r="K107" s="299"/>
    </row>
    <row r="108" s="1" customFormat="1" ht="15" customHeight="1">
      <c r="B108" s="310"/>
      <c r="C108" s="285" t="s">
        <v>622</v>
      </c>
      <c r="D108" s="285"/>
      <c r="E108" s="285"/>
      <c r="F108" s="308" t="s">
        <v>623</v>
      </c>
      <c r="G108" s="285"/>
      <c r="H108" s="285" t="s">
        <v>657</v>
      </c>
      <c r="I108" s="285" t="s">
        <v>619</v>
      </c>
      <c r="J108" s="285">
        <v>50</v>
      </c>
      <c r="K108" s="299"/>
    </row>
    <row r="109" s="1" customFormat="1" ht="15" customHeight="1">
      <c r="B109" s="310"/>
      <c r="C109" s="285" t="s">
        <v>625</v>
      </c>
      <c r="D109" s="285"/>
      <c r="E109" s="285"/>
      <c r="F109" s="308" t="s">
        <v>617</v>
      </c>
      <c r="G109" s="285"/>
      <c r="H109" s="285" t="s">
        <v>657</v>
      </c>
      <c r="I109" s="285" t="s">
        <v>627</v>
      </c>
      <c r="J109" s="285"/>
      <c r="K109" s="299"/>
    </row>
    <row r="110" s="1" customFormat="1" ht="15" customHeight="1">
      <c r="B110" s="310"/>
      <c r="C110" s="285" t="s">
        <v>636</v>
      </c>
      <c r="D110" s="285"/>
      <c r="E110" s="285"/>
      <c r="F110" s="308" t="s">
        <v>623</v>
      </c>
      <c r="G110" s="285"/>
      <c r="H110" s="285" t="s">
        <v>657</v>
      </c>
      <c r="I110" s="285" t="s">
        <v>619</v>
      </c>
      <c r="J110" s="285">
        <v>50</v>
      </c>
      <c r="K110" s="299"/>
    </row>
    <row r="111" s="1" customFormat="1" ht="15" customHeight="1">
      <c r="B111" s="310"/>
      <c r="C111" s="285" t="s">
        <v>644</v>
      </c>
      <c r="D111" s="285"/>
      <c r="E111" s="285"/>
      <c r="F111" s="308" t="s">
        <v>623</v>
      </c>
      <c r="G111" s="285"/>
      <c r="H111" s="285" t="s">
        <v>657</v>
      </c>
      <c r="I111" s="285" t="s">
        <v>619</v>
      </c>
      <c r="J111" s="285">
        <v>50</v>
      </c>
      <c r="K111" s="299"/>
    </row>
    <row r="112" s="1" customFormat="1" ht="15" customHeight="1">
      <c r="B112" s="310"/>
      <c r="C112" s="285" t="s">
        <v>642</v>
      </c>
      <c r="D112" s="285"/>
      <c r="E112" s="285"/>
      <c r="F112" s="308" t="s">
        <v>623</v>
      </c>
      <c r="G112" s="285"/>
      <c r="H112" s="285" t="s">
        <v>657</v>
      </c>
      <c r="I112" s="285" t="s">
        <v>619</v>
      </c>
      <c r="J112" s="285">
        <v>50</v>
      </c>
      <c r="K112" s="299"/>
    </row>
    <row r="113" s="1" customFormat="1" ht="15" customHeight="1">
      <c r="B113" s="310"/>
      <c r="C113" s="285" t="s">
        <v>53</v>
      </c>
      <c r="D113" s="285"/>
      <c r="E113" s="285"/>
      <c r="F113" s="308" t="s">
        <v>617</v>
      </c>
      <c r="G113" s="285"/>
      <c r="H113" s="285" t="s">
        <v>658</v>
      </c>
      <c r="I113" s="285" t="s">
        <v>619</v>
      </c>
      <c r="J113" s="285">
        <v>20</v>
      </c>
      <c r="K113" s="299"/>
    </row>
    <row r="114" s="1" customFormat="1" ht="15" customHeight="1">
      <c r="B114" s="310"/>
      <c r="C114" s="285" t="s">
        <v>659</v>
      </c>
      <c r="D114" s="285"/>
      <c r="E114" s="285"/>
      <c r="F114" s="308" t="s">
        <v>617</v>
      </c>
      <c r="G114" s="285"/>
      <c r="H114" s="285" t="s">
        <v>660</v>
      </c>
      <c r="I114" s="285" t="s">
        <v>619</v>
      </c>
      <c r="J114" s="285">
        <v>120</v>
      </c>
      <c r="K114" s="299"/>
    </row>
    <row r="115" s="1" customFormat="1" ht="15" customHeight="1">
      <c r="B115" s="310"/>
      <c r="C115" s="285" t="s">
        <v>38</v>
      </c>
      <c r="D115" s="285"/>
      <c r="E115" s="285"/>
      <c r="F115" s="308" t="s">
        <v>617</v>
      </c>
      <c r="G115" s="285"/>
      <c r="H115" s="285" t="s">
        <v>661</v>
      </c>
      <c r="I115" s="285" t="s">
        <v>652</v>
      </c>
      <c r="J115" s="285"/>
      <c r="K115" s="299"/>
    </row>
    <row r="116" s="1" customFormat="1" ht="15" customHeight="1">
      <c r="B116" s="310"/>
      <c r="C116" s="285" t="s">
        <v>48</v>
      </c>
      <c r="D116" s="285"/>
      <c r="E116" s="285"/>
      <c r="F116" s="308" t="s">
        <v>617</v>
      </c>
      <c r="G116" s="285"/>
      <c r="H116" s="285" t="s">
        <v>662</v>
      </c>
      <c r="I116" s="285" t="s">
        <v>652</v>
      </c>
      <c r="J116" s="285"/>
      <c r="K116" s="299"/>
    </row>
    <row r="117" s="1" customFormat="1" ht="15" customHeight="1">
      <c r="B117" s="310"/>
      <c r="C117" s="285" t="s">
        <v>57</v>
      </c>
      <c r="D117" s="285"/>
      <c r="E117" s="285"/>
      <c r="F117" s="308" t="s">
        <v>617</v>
      </c>
      <c r="G117" s="285"/>
      <c r="H117" s="285" t="s">
        <v>663</v>
      </c>
      <c r="I117" s="285" t="s">
        <v>664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665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611</v>
      </c>
      <c r="D123" s="300"/>
      <c r="E123" s="300"/>
      <c r="F123" s="300" t="s">
        <v>612</v>
      </c>
      <c r="G123" s="301"/>
      <c r="H123" s="300" t="s">
        <v>54</v>
      </c>
      <c r="I123" s="300" t="s">
        <v>57</v>
      </c>
      <c r="J123" s="300" t="s">
        <v>613</v>
      </c>
      <c r="K123" s="329"/>
    </row>
    <row r="124" s="1" customFormat="1" ht="17.25" customHeight="1">
      <c r="B124" s="328"/>
      <c r="C124" s="302" t="s">
        <v>614</v>
      </c>
      <c r="D124" s="302"/>
      <c r="E124" s="302"/>
      <c r="F124" s="303" t="s">
        <v>615</v>
      </c>
      <c r="G124" s="304"/>
      <c r="H124" s="302"/>
      <c r="I124" s="302"/>
      <c r="J124" s="302" t="s">
        <v>616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620</v>
      </c>
      <c r="D126" s="307"/>
      <c r="E126" s="307"/>
      <c r="F126" s="308" t="s">
        <v>617</v>
      </c>
      <c r="G126" s="285"/>
      <c r="H126" s="285" t="s">
        <v>657</v>
      </c>
      <c r="I126" s="285" t="s">
        <v>619</v>
      </c>
      <c r="J126" s="285">
        <v>120</v>
      </c>
      <c r="K126" s="333"/>
    </row>
    <row r="127" s="1" customFormat="1" ht="15" customHeight="1">
      <c r="B127" s="330"/>
      <c r="C127" s="285" t="s">
        <v>666</v>
      </c>
      <c r="D127" s="285"/>
      <c r="E127" s="285"/>
      <c r="F127" s="308" t="s">
        <v>617</v>
      </c>
      <c r="G127" s="285"/>
      <c r="H127" s="285" t="s">
        <v>667</v>
      </c>
      <c r="I127" s="285" t="s">
        <v>619</v>
      </c>
      <c r="J127" s="285" t="s">
        <v>668</v>
      </c>
      <c r="K127" s="333"/>
    </row>
    <row r="128" s="1" customFormat="1" ht="15" customHeight="1">
      <c r="B128" s="330"/>
      <c r="C128" s="285" t="s">
        <v>565</v>
      </c>
      <c r="D128" s="285"/>
      <c r="E128" s="285"/>
      <c r="F128" s="308" t="s">
        <v>617</v>
      </c>
      <c r="G128" s="285"/>
      <c r="H128" s="285" t="s">
        <v>669</v>
      </c>
      <c r="I128" s="285" t="s">
        <v>619</v>
      </c>
      <c r="J128" s="285" t="s">
        <v>668</v>
      </c>
      <c r="K128" s="333"/>
    </row>
    <row r="129" s="1" customFormat="1" ht="15" customHeight="1">
      <c r="B129" s="330"/>
      <c r="C129" s="285" t="s">
        <v>628</v>
      </c>
      <c r="D129" s="285"/>
      <c r="E129" s="285"/>
      <c r="F129" s="308" t="s">
        <v>623</v>
      </c>
      <c r="G129" s="285"/>
      <c r="H129" s="285" t="s">
        <v>629</v>
      </c>
      <c r="I129" s="285" t="s">
        <v>619</v>
      </c>
      <c r="J129" s="285">
        <v>15</v>
      </c>
      <c r="K129" s="333"/>
    </row>
    <row r="130" s="1" customFormat="1" ht="15" customHeight="1">
      <c r="B130" s="330"/>
      <c r="C130" s="311" t="s">
        <v>630</v>
      </c>
      <c r="D130" s="311"/>
      <c r="E130" s="311"/>
      <c r="F130" s="312" t="s">
        <v>623</v>
      </c>
      <c r="G130" s="311"/>
      <c r="H130" s="311" t="s">
        <v>631</v>
      </c>
      <c r="I130" s="311" t="s">
        <v>619</v>
      </c>
      <c r="J130" s="311">
        <v>15</v>
      </c>
      <c r="K130" s="333"/>
    </row>
    <row r="131" s="1" customFormat="1" ht="15" customHeight="1">
      <c r="B131" s="330"/>
      <c r="C131" s="311" t="s">
        <v>632</v>
      </c>
      <c r="D131" s="311"/>
      <c r="E131" s="311"/>
      <c r="F131" s="312" t="s">
        <v>623</v>
      </c>
      <c r="G131" s="311"/>
      <c r="H131" s="311" t="s">
        <v>633</v>
      </c>
      <c r="I131" s="311" t="s">
        <v>619</v>
      </c>
      <c r="J131" s="311">
        <v>20</v>
      </c>
      <c r="K131" s="333"/>
    </row>
    <row r="132" s="1" customFormat="1" ht="15" customHeight="1">
      <c r="B132" s="330"/>
      <c r="C132" s="311" t="s">
        <v>634</v>
      </c>
      <c r="D132" s="311"/>
      <c r="E132" s="311"/>
      <c r="F132" s="312" t="s">
        <v>623</v>
      </c>
      <c r="G132" s="311"/>
      <c r="H132" s="311" t="s">
        <v>635</v>
      </c>
      <c r="I132" s="311" t="s">
        <v>619</v>
      </c>
      <c r="J132" s="311">
        <v>20</v>
      </c>
      <c r="K132" s="333"/>
    </row>
    <row r="133" s="1" customFormat="1" ht="15" customHeight="1">
      <c r="B133" s="330"/>
      <c r="C133" s="285" t="s">
        <v>622</v>
      </c>
      <c r="D133" s="285"/>
      <c r="E133" s="285"/>
      <c r="F133" s="308" t="s">
        <v>623</v>
      </c>
      <c r="G133" s="285"/>
      <c r="H133" s="285" t="s">
        <v>657</v>
      </c>
      <c r="I133" s="285" t="s">
        <v>619</v>
      </c>
      <c r="J133" s="285">
        <v>50</v>
      </c>
      <c r="K133" s="333"/>
    </row>
    <row r="134" s="1" customFormat="1" ht="15" customHeight="1">
      <c r="B134" s="330"/>
      <c r="C134" s="285" t="s">
        <v>636</v>
      </c>
      <c r="D134" s="285"/>
      <c r="E134" s="285"/>
      <c r="F134" s="308" t="s">
        <v>623</v>
      </c>
      <c r="G134" s="285"/>
      <c r="H134" s="285" t="s">
        <v>657</v>
      </c>
      <c r="I134" s="285" t="s">
        <v>619</v>
      </c>
      <c r="J134" s="285">
        <v>50</v>
      </c>
      <c r="K134" s="333"/>
    </row>
    <row r="135" s="1" customFormat="1" ht="15" customHeight="1">
      <c r="B135" s="330"/>
      <c r="C135" s="285" t="s">
        <v>642</v>
      </c>
      <c r="D135" s="285"/>
      <c r="E135" s="285"/>
      <c r="F135" s="308" t="s">
        <v>623</v>
      </c>
      <c r="G135" s="285"/>
      <c r="H135" s="285" t="s">
        <v>657</v>
      </c>
      <c r="I135" s="285" t="s">
        <v>619</v>
      </c>
      <c r="J135" s="285">
        <v>50</v>
      </c>
      <c r="K135" s="333"/>
    </row>
    <row r="136" s="1" customFormat="1" ht="15" customHeight="1">
      <c r="B136" s="330"/>
      <c r="C136" s="285" t="s">
        <v>644</v>
      </c>
      <c r="D136" s="285"/>
      <c r="E136" s="285"/>
      <c r="F136" s="308" t="s">
        <v>623</v>
      </c>
      <c r="G136" s="285"/>
      <c r="H136" s="285" t="s">
        <v>657</v>
      </c>
      <c r="I136" s="285" t="s">
        <v>619</v>
      </c>
      <c r="J136" s="285">
        <v>50</v>
      </c>
      <c r="K136" s="333"/>
    </row>
    <row r="137" s="1" customFormat="1" ht="15" customHeight="1">
      <c r="B137" s="330"/>
      <c r="C137" s="285" t="s">
        <v>645</v>
      </c>
      <c r="D137" s="285"/>
      <c r="E137" s="285"/>
      <c r="F137" s="308" t="s">
        <v>623</v>
      </c>
      <c r="G137" s="285"/>
      <c r="H137" s="285" t="s">
        <v>670</v>
      </c>
      <c r="I137" s="285" t="s">
        <v>619</v>
      </c>
      <c r="J137" s="285">
        <v>255</v>
      </c>
      <c r="K137" s="333"/>
    </row>
    <row r="138" s="1" customFormat="1" ht="15" customHeight="1">
      <c r="B138" s="330"/>
      <c r="C138" s="285" t="s">
        <v>647</v>
      </c>
      <c r="D138" s="285"/>
      <c r="E138" s="285"/>
      <c r="F138" s="308" t="s">
        <v>617</v>
      </c>
      <c r="G138" s="285"/>
      <c r="H138" s="285" t="s">
        <v>671</v>
      </c>
      <c r="I138" s="285" t="s">
        <v>649</v>
      </c>
      <c r="J138" s="285"/>
      <c r="K138" s="333"/>
    </row>
    <row r="139" s="1" customFormat="1" ht="15" customHeight="1">
      <c r="B139" s="330"/>
      <c r="C139" s="285" t="s">
        <v>650</v>
      </c>
      <c r="D139" s="285"/>
      <c r="E139" s="285"/>
      <c r="F139" s="308" t="s">
        <v>617</v>
      </c>
      <c r="G139" s="285"/>
      <c r="H139" s="285" t="s">
        <v>672</v>
      </c>
      <c r="I139" s="285" t="s">
        <v>652</v>
      </c>
      <c r="J139" s="285"/>
      <c r="K139" s="333"/>
    </row>
    <row r="140" s="1" customFormat="1" ht="15" customHeight="1">
      <c r="B140" s="330"/>
      <c r="C140" s="285" t="s">
        <v>653</v>
      </c>
      <c r="D140" s="285"/>
      <c r="E140" s="285"/>
      <c r="F140" s="308" t="s">
        <v>617</v>
      </c>
      <c r="G140" s="285"/>
      <c r="H140" s="285" t="s">
        <v>653</v>
      </c>
      <c r="I140" s="285" t="s">
        <v>652</v>
      </c>
      <c r="J140" s="285"/>
      <c r="K140" s="333"/>
    </row>
    <row r="141" s="1" customFormat="1" ht="15" customHeight="1">
      <c r="B141" s="330"/>
      <c r="C141" s="285" t="s">
        <v>38</v>
      </c>
      <c r="D141" s="285"/>
      <c r="E141" s="285"/>
      <c r="F141" s="308" t="s">
        <v>617</v>
      </c>
      <c r="G141" s="285"/>
      <c r="H141" s="285" t="s">
        <v>673</v>
      </c>
      <c r="I141" s="285" t="s">
        <v>652</v>
      </c>
      <c r="J141" s="285"/>
      <c r="K141" s="333"/>
    </row>
    <row r="142" s="1" customFormat="1" ht="15" customHeight="1">
      <c r="B142" s="330"/>
      <c r="C142" s="285" t="s">
        <v>674</v>
      </c>
      <c r="D142" s="285"/>
      <c r="E142" s="285"/>
      <c r="F142" s="308" t="s">
        <v>617</v>
      </c>
      <c r="G142" s="285"/>
      <c r="H142" s="285" t="s">
        <v>675</v>
      </c>
      <c r="I142" s="285" t="s">
        <v>652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676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611</v>
      </c>
      <c r="D148" s="300"/>
      <c r="E148" s="300"/>
      <c r="F148" s="300" t="s">
        <v>612</v>
      </c>
      <c r="G148" s="301"/>
      <c r="H148" s="300" t="s">
        <v>54</v>
      </c>
      <c r="I148" s="300" t="s">
        <v>57</v>
      </c>
      <c r="J148" s="300" t="s">
        <v>613</v>
      </c>
      <c r="K148" s="299"/>
    </row>
    <row r="149" s="1" customFormat="1" ht="17.25" customHeight="1">
      <c r="B149" s="297"/>
      <c r="C149" s="302" t="s">
        <v>614</v>
      </c>
      <c r="D149" s="302"/>
      <c r="E149" s="302"/>
      <c r="F149" s="303" t="s">
        <v>615</v>
      </c>
      <c r="G149" s="304"/>
      <c r="H149" s="302"/>
      <c r="I149" s="302"/>
      <c r="J149" s="302" t="s">
        <v>616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620</v>
      </c>
      <c r="D151" s="285"/>
      <c r="E151" s="285"/>
      <c r="F151" s="338" t="s">
        <v>617</v>
      </c>
      <c r="G151" s="285"/>
      <c r="H151" s="337" t="s">
        <v>657</v>
      </c>
      <c r="I151" s="337" t="s">
        <v>619</v>
      </c>
      <c r="J151" s="337">
        <v>120</v>
      </c>
      <c r="K151" s="333"/>
    </row>
    <row r="152" s="1" customFormat="1" ht="15" customHeight="1">
      <c r="B152" s="310"/>
      <c r="C152" s="337" t="s">
        <v>666</v>
      </c>
      <c r="D152" s="285"/>
      <c r="E152" s="285"/>
      <c r="F152" s="338" t="s">
        <v>617</v>
      </c>
      <c r="G152" s="285"/>
      <c r="H152" s="337" t="s">
        <v>677</v>
      </c>
      <c r="I152" s="337" t="s">
        <v>619</v>
      </c>
      <c r="J152" s="337" t="s">
        <v>668</v>
      </c>
      <c r="K152" s="333"/>
    </row>
    <row r="153" s="1" customFormat="1" ht="15" customHeight="1">
      <c r="B153" s="310"/>
      <c r="C153" s="337" t="s">
        <v>565</v>
      </c>
      <c r="D153" s="285"/>
      <c r="E153" s="285"/>
      <c r="F153" s="338" t="s">
        <v>617</v>
      </c>
      <c r="G153" s="285"/>
      <c r="H153" s="337" t="s">
        <v>678</v>
      </c>
      <c r="I153" s="337" t="s">
        <v>619</v>
      </c>
      <c r="J153" s="337" t="s">
        <v>668</v>
      </c>
      <c r="K153" s="333"/>
    </row>
    <row r="154" s="1" customFormat="1" ht="15" customHeight="1">
      <c r="B154" s="310"/>
      <c r="C154" s="337" t="s">
        <v>622</v>
      </c>
      <c r="D154" s="285"/>
      <c r="E154" s="285"/>
      <c r="F154" s="338" t="s">
        <v>623</v>
      </c>
      <c r="G154" s="285"/>
      <c r="H154" s="337" t="s">
        <v>657</v>
      </c>
      <c r="I154" s="337" t="s">
        <v>619</v>
      </c>
      <c r="J154" s="337">
        <v>50</v>
      </c>
      <c r="K154" s="333"/>
    </row>
    <row r="155" s="1" customFormat="1" ht="15" customHeight="1">
      <c r="B155" s="310"/>
      <c r="C155" s="337" t="s">
        <v>625</v>
      </c>
      <c r="D155" s="285"/>
      <c r="E155" s="285"/>
      <c r="F155" s="338" t="s">
        <v>617</v>
      </c>
      <c r="G155" s="285"/>
      <c r="H155" s="337" t="s">
        <v>657</v>
      </c>
      <c r="I155" s="337" t="s">
        <v>627</v>
      </c>
      <c r="J155" s="337"/>
      <c r="K155" s="333"/>
    </row>
    <row r="156" s="1" customFormat="1" ht="15" customHeight="1">
      <c r="B156" s="310"/>
      <c r="C156" s="337" t="s">
        <v>636</v>
      </c>
      <c r="D156" s="285"/>
      <c r="E156" s="285"/>
      <c r="F156" s="338" t="s">
        <v>623</v>
      </c>
      <c r="G156" s="285"/>
      <c r="H156" s="337" t="s">
        <v>657</v>
      </c>
      <c r="I156" s="337" t="s">
        <v>619</v>
      </c>
      <c r="J156" s="337">
        <v>50</v>
      </c>
      <c r="K156" s="333"/>
    </row>
    <row r="157" s="1" customFormat="1" ht="15" customHeight="1">
      <c r="B157" s="310"/>
      <c r="C157" s="337" t="s">
        <v>644</v>
      </c>
      <c r="D157" s="285"/>
      <c r="E157" s="285"/>
      <c r="F157" s="338" t="s">
        <v>623</v>
      </c>
      <c r="G157" s="285"/>
      <c r="H157" s="337" t="s">
        <v>657</v>
      </c>
      <c r="I157" s="337" t="s">
        <v>619</v>
      </c>
      <c r="J157" s="337">
        <v>50</v>
      </c>
      <c r="K157" s="333"/>
    </row>
    <row r="158" s="1" customFormat="1" ht="15" customHeight="1">
      <c r="B158" s="310"/>
      <c r="C158" s="337" t="s">
        <v>642</v>
      </c>
      <c r="D158" s="285"/>
      <c r="E158" s="285"/>
      <c r="F158" s="338" t="s">
        <v>623</v>
      </c>
      <c r="G158" s="285"/>
      <c r="H158" s="337" t="s">
        <v>657</v>
      </c>
      <c r="I158" s="337" t="s">
        <v>619</v>
      </c>
      <c r="J158" s="337">
        <v>50</v>
      </c>
      <c r="K158" s="333"/>
    </row>
    <row r="159" s="1" customFormat="1" ht="15" customHeight="1">
      <c r="B159" s="310"/>
      <c r="C159" s="337" t="s">
        <v>93</v>
      </c>
      <c r="D159" s="285"/>
      <c r="E159" s="285"/>
      <c r="F159" s="338" t="s">
        <v>617</v>
      </c>
      <c r="G159" s="285"/>
      <c r="H159" s="337" t="s">
        <v>679</v>
      </c>
      <c r="I159" s="337" t="s">
        <v>619</v>
      </c>
      <c r="J159" s="337" t="s">
        <v>680</v>
      </c>
      <c r="K159" s="333"/>
    </row>
    <row r="160" s="1" customFormat="1" ht="15" customHeight="1">
      <c r="B160" s="310"/>
      <c r="C160" s="337" t="s">
        <v>681</v>
      </c>
      <c r="D160" s="285"/>
      <c r="E160" s="285"/>
      <c r="F160" s="338" t="s">
        <v>617</v>
      </c>
      <c r="G160" s="285"/>
      <c r="H160" s="337" t="s">
        <v>682</v>
      </c>
      <c r="I160" s="337" t="s">
        <v>652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683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611</v>
      </c>
      <c r="D166" s="300"/>
      <c r="E166" s="300"/>
      <c r="F166" s="300" t="s">
        <v>612</v>
      </c>
      <c r="G166" s="342"/>
      <c r="H166" s="343" t="s">
        <v>54</v>
      </c>
      <c r="I166" s="343" t="s">
        <v>57</v>
      </c>
      <c r="J166" s="300" t="s">
        <v>613</v>
      </c>
      <c r="K166" s="277"/>
    </row>
    <row r="167" s="1" customFormat="1" ht="17.25" customHeight="1">
      <c r="B167" s="278"/>
      <c r="C167" s="302" t="s">
        <v>614</v>
      </c>
      <c r="D167" s="302"/>
      <c r="E167" s="302"/>
      <c r="F167" s="303" t="s">
        <v>615</v>
      </c>
      <c r="G167" s="344"/>
      <c r="H167" s="345"/>
      <c r="I167" s="345"/>
      <c r="J167" s="302" t="s">
        <v>616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620</v>
      </c>
      <c r="D169" s="285"/>
      <c r="E169" s="285"/>
      <c r="F169" s="308" t="s">
        <v>617</v>
      </c>
      <c r="G169" s="285"/>
      <c r="H169" s="285" t="s">
        <v>657</v>
      </c>
      <c r="I169" s="285" t="s">
        <v>619</v>
      </c>
      <c r="J169" s="285">
        <v>120</v>
      </c>
      <c r="K169" s="333"/>
    </row>
    <row r="170" s="1" customFormat="1" ht="15" customHeight="1">
      <c r="B170" s="310"/>
      <c r="C170" s="285" t="s">
        <v>666</v>
      </c>
      <c r="D170" s="285"/>
      <c r="E170" s="285"/>
      <c r="F170" s="308" t="s">
        <v>617</v>
      </c>
      <c r="G170" s="285"/>
      <c r="H170" s="285" t="s">
        <v>667</v>
      </c>
      <c r="I170" s="285" t="s">
        <v>619</v>
      </c>
      <c r="J170" s="285" t="s">
        <v>668</v>
      </c>
      <c r="K170" s="333"/>
    </row>
    <row r="171" s="1" customFormat="1" ht="15" customHeight="1">
      <c r="B171" s="310"/>
      <c r="C171" s="285" t="s">
        <v>565</v>
      </c>
      <c r="D171" s="285"/>
      <c r="E171" s="285"/>
      <c r="F171" s="308" t="s">
        <v>617</v>
      </c>
      <c r="G171" s="285"/>
      <c r="H171" s="285" t="s">
        <v>684</v>
      </c>
      <c r="I171" s="285" t="s">
        <v>619</v>
      </c>
      <c r="J171" s="285" t="s">
        <v>668</v>
      </c>
      <c r="K171" s="333"/>
    </row>
    <row r="172" s="1" customFormat="1" ht="15" customHeight="1">
      <c r="B172" s="310"/>
      <c r="C172" s="285" t="s">
        <v>622</v>
      </c>
      <c r="D172" s="285"/>
      <c r="E172" s="285"/>
      <c r="F172" s="308" t="s">
        <v>623</v>
      </c>
      <c r="G172" s="285"/>
      <c r="H172" s="285" t="s">
        <v>684</v>
      </c>
      <c r="I172" s="285" t="s">
        <v>619</v>
      </c>
      <c r="J172" s="285">
        <v>50</v>
      </c>
      <c r="K172" s="333"/>
    </row>
    <row r="173" s="1" customFormat="1" ht="15" customHeight="1">
      <c r="B173" s="310"/>
      <c r="C173" s="285" t="s">
        <v>625</v>
      </c>
      <c r="D173" s="285"/>
      <c r="E173" s="285"/>
      <c r="F173" s="308" t="s">
        <v>617</v>
      </c>
      <c r="G173" s="285"/>
      <c r="H173" s="285" t="s">
        <v>684</v>
      </c>
      <c r="I173" s="285" t="s">
        <v>627</v>
      </c>
      <c r="J173" s="285"/>
      <c r="K173" s="333"/>
    </row>
    <row r="174" s="1" customFormat="1" ht="15" customHeight="1">
      <c r="B174" s="310"/>
      <c r="C174" s="285" t="s">
        <v>636</v>
      </c>
      <c r="D174" s="285"/>
      <c r="E174" s="285"/>
      <c r="F174" s="308" t="s">
        <v>623</v>
      </c>
      <c r="G174" s="285"/>
      <c r="H174" s="285" t="s">
        <v>684</v>
      </c>
      <c r="I174" s="285" t="s">
        <v>619</v>
      </c>
      <c r="J174" s="285">
        <v>50</v>
      </c>
      <c r="K174" s="333"/>
    </row>
    <row r="175" s="1" customFormat="1" ht="15" customHeight="1">
      <c r="B175" s="310"/>
      <c r="C175" s="285" t="s">
        <v>644</v>
      </c>
      <c r="D175" s="285"/>
      <c r="E175" s="285"/>
      <c r="F175" s="308" t="s">
        <v>623</v>
      </c>
      <c r="G175" s="285"/>
      <c r="H175" s="285" t="s">
        <v>684</v>
      </c>
      <c r="I175" s="285" t="s">
        <v>619</v>
      </c>
      <c r="J175" s="285">
        <v>50</v>
      </c>
      <c r="K175" s="333"/>
    </row>
    <row r="176" s="1" customFormat="1" ht="15" customHeight="1">
      <c r="B176" s="310"/>
      <c r="C176" s="285" t="s">
        <v>642</v>
      </c>
      <c r="D176" s="285"/>
      <c r="E176" s="285"/>
      <c r="F176" s="308" t="s">
        <v>623</v>
      </c>
      <c r="G176" s="285"/>
      <c r="H176" s="285" t="s">
        <v>684</v>
      </c>
      <c r="I176" s="285" t="s">
        <v>619</v>
      </c>
      <c r="J176" s="285">
        <v>50</v>
      </c>
      <c r="K176" s="333"/>
    </row>
    <row r="177" s="1" customFormat="1" ht="15" customHeight="1">
      <c r="B177" s="310"/>
      <c r="C177" s="285" t="s">
        <v>105</v>
      </c>
      <c r="D177" s="285"/>
      <c r="E177" s="285"/>
      <c r="F177" s="308" t="s">
        <v>617</v>
      </c>
      <c r="G177" s="285"/>
      <c r="H177" s="285" t="s">
        <v>685</v>
      </c>
      <c r="I177" s="285" t="s">
        <v>686</v>
      </c>
      <c r="J177" s="285"/>
      <c r="K177" s="333"/>
    </row>
    <row r="178" s="1" customFormat="1" ht="15" customHeight="1">
      <c r="B178" s="310"/>
      <c r="C178" s="285" t="s">
        <v>57</v>
      </c>
      <c r="D178" s="285"/>
      <c r="E178" s="285"/>
      <c r="F178" s="308" t="s">
        <v>617</v>
      </c>
      <c r="G178" s="285"/>
      <c r="H178" s="285" t="s">
        <v>687</v>
      </c>
      <c r="I178" s="285" t="s">
        <v>688</v>
      </c>
      <c r="J178" s="285">
        <v>1</v>
      </c>
      <c r="K178" s="333"/>
    </row>
    <row r="179" s="1" customFormat="1" ht="15" customHeight="1">
      <c r="B179" s="310"/>
      <c r="C179" s="285" t="s">
        <v>53</v>
      </c>
      <c r="D179" s="285"/>
      <c r="E179" s="285"/>
      <c r="F179" s="308" t="s">
        <v>617</v>
      </c>
      <c r="G179" s="285"/>
      <c r="H179" s="285" t="s">
        <v>689</v>
      </c>
      <c r="I179" s="285" t="s">
        <v>619</v>
      </c>
      <c r="J179" s="285">
        <v>20</v>
      </c>
      <c r="K179" s="333"/>
    </row>
    <row r="180" s="1" customFormat="1" ht="15" customHeight="1">
      <c r="B180" s="310"/>
      <c r="C180" s="285" t="s">
        <v>54</v>
      </c>
      <c r="D180" s="285"/>
      <c r="E180" s="285"/>
      <c r="F180" s="308" t="s">
        <v>617</v>
      </c>
      <c r="G180" s="285"/>
      <c r="H180" s="285" t="s">
        <v>690</v>
      </c>
      <c r="I180" s="285" t="s">
        <v>619</v>
      </c>
      <c r="J180" s="285">
        <v>255</v>
      </c>
      <c r="K180" s="333"/>
    </row>
    <row r="181" s="1" customFormat="1" ht="15" customHeight="1">
      <c r="B181" s="310"/>
      <c r="C181" s="285" t="s">
        <v>106</v>
      </c>
      <c r="D181" s="285"/>
      <c r="E181" s="285"/>
      <c r="F181" s="308" t="s">
        <v>617</v>
      </c>
      <c r="G181" s="285"/>
      <c r="H181" s="285" t="s">
        <v>581</v>
      </c>
      <c r="I181" s="285" t="s">
        <v>619</v>
      </c>
      <c r="J181" s="285">
        <v>10</v>
      </c>
      <c r="K181" s="333"/>
    </row>
    <row r="182" s="1" customFormat="1" ht="15" customHeight="1">
      <c r="B182" s="310"/>
      <c r="C182" s="285" t="s">
        <v>107</v>
      </c>
      <c r="D182" s="285"/>
      <c r="E182" s="285"/>
      <c r="F182" s="308" t="s">
        <v>617</v>
      </c>
      <c r="G182" s="285"/>
      <c r="H182" s="285" t="s">
        <v>691</v>
      </c>
      <c r="I182" s="285" t="s">
        <v>652</v>
      </c>
      <c r="J182" s="285"/>
      <c r="K182" s="333"/>
    </row>
    <row r="183" s="1" customFormat="1" ht="15" customHeight="1">
      <c r="B183" s="310"/>
      <c r="C183" s="285" t="s">
        <v>692</v>
      </c>
      <c r="D183" s="285"/>
      <c r="E183" s="285"/>
      <c r="F183" s="308" t="s">
        <v>617</v>
      </c>
      <c r="G183" s="285"/>
      <c r="H183" s="285" t="s">
        <v>693</v>
      </c>
      <c r="I183" s="285" t="s">
        <v>652</v>
      </c>
      <c r="J183" s="285"/>
      <c r="K183" s="333"/>
    </row>
    <row r="184" s="1" customFormat="1" ht="15" customHeight="1">
      <c r="B184" s="310"/>
      <c r="C184" s="285" t="s">
        <v>681</v>
      </c>
      <c r="D184" s="285"/>
      <c r="E184" s="285"/>
      <c r="F184" s="308" t="s">
        <v>617</v>
      </c>
      <c r="G184" s="285"/>
      <c r="H184" s="285" t="s">
        <v>694</v>
      </c>
      <c r="I184" s="285" t="s">
        <v>652</v>
      </c>
      <c r="J184" s="285"/>
      <c r="K184" s="333"/>
    </row>
    <row r="185" s="1" customFormat="1" ht="15" customHeight="1">
      <c r="B185" s="310"/>
      <c r="C185" s="285" t="s">
        <v>109</v>
      </c>
      <c r="D185" s="285"/>
      <c r="E185" s="285"/>
      <c r="F185" s="308" t="s">
        <v>623</v>
      </c>
      <c r="G185" s="285"/>
      <c r="H185" s="285" t="s">
        <v>695</v>
      </c>
      <c r="I185" s="285" t="s">
        <v>619</v>
      </c>
      <c r="J185" s="285">
        <v>50</v>
      </c>
      <c r="K185" s="333"/>
    </row>
    <row r="186" s="1" customFormat="1" ht="15" customHeight="1">
      <c r="B186" s="310"/>
      <c r="C186" s="285" t="s">
        <v>696</v>
      </c>
      <c r="D186" s="285"/>
      <c r="E186" s="285"/>
      <c r="F186" s="308" t="s">
        <v>623</v>
      </c>
      <c r="G186" s="285"/>
      <c r="H186" s="285" t="s">
        <v>697</v>
      </c>
      <c r="I186" s="285" t="s">
        <v>698</v>
      </c>
      <c r="J186" s="285"/>
      <c r="K186" s="333"/>
    </row>
    <row r="187" s="1" customFormat="1" ht="15" customHeight="1">
      <c r="B187" s="310"/>
      <c r="C187" s="285" t="s">
        <v>699</v>
      </c>
      <c r="D187" s="285"/>
      <c r="E187" s="285"/>
      <c r="F187" s="308" t="s">
        <v>623</v>
      </c>
      <c r="G187" s="285"/>
      <c r="H187" s="285" t="s">
        <v>700</v>
      </c>
      <c r="I187" s="285" t="s">
        <v>698</v>
      </c>
      <c r="J187" s="285"/>
      <c r="K187" s="333"/>
    </row>
    <row r="188" s="1" customFormat="1" ht="15" customHeight="1">
      <c r="B188" s="310"/>
      <c r="C188" s="285" t="s">
        <v>701</v>
      </c>
      <c r="D188" s="285"/>
      <c r="E188" s="285"/>
      <c r="F188" s="308" t="s">
        <v>623</v>
      </c>
      <c r="G188" s="285"/>
      <c r="H188" s="285" t="s">
        <v>702</v>
      </c>
      <c r="I188" s="285" t="s">
        <v>698</v>
      </c>
      <c r="J188" s="285"/>
      <c r="K188" s="333"/>
    </row>
    <row r="189" s="1" customFormat="1" ht="15" customHeight="1">
      <c r="B189" s="310"/>
      <c r="C189" s="346" t="s">
        <v>703</v>
      </c>
      <c r="D189" s="285"/>
      <c r="E189" s="285"/>
      <c r="F189" s="308" t="s">
        <v>623</v>
      </c>
      <c r="G189" s="285"/>
      <c r="H189" s="285" t="s">
        <v>704</v>
      </c>
      <c r="I189" s="285" t="s">
        <v>705</v>
      </c>
      <c r="J189" s="347" t="s">
        <v>706</v>
      </c>
      <c r="K189" s="333"/>
    </row>
    <row r="190" s="1" customFormat="1" ht="15" customHeight="1">
      <c r="B190" s="310"/>
      <c r="C190" s="346" t="s">
        <v>42</v>
      </c>
      <c r="D190" s="285"/>
      <c r="E190" s="285"/>
      <c r="F190" s="308" t="s">
        <v>617</v>
      </c>
      <c r="G190" s="285"/>
      <c r="H190" s="282" t="s">
        <v>707</v>
      </c>
      <c r="I190" s="285" t="s">
        <v>708</v>
      </c>
      <c r="J190" s="285"/>
      <c r="K190" s="333"/>
    </row>
    <row r="191" s="1" customFormat="1" ht="15" customHeight="1">
      <c r="B191" s="310"/>
      <c r="C191" s="346" t="s">
        <v>709</v>
      </c>
      <c r="D191" s="285"/>
      <c r="E191" s="285"/>
      <c r="F191" s="308" t="s">
        <v>617</v>
      </c>
      <c r="G191" s="285"/>
      <c r="H191" s="285" t="s">
        <v>710</v>
      </c>
      <c r="I191" s="285" t="s">
        <v>652</v>
      </c>
      <c r="J191" s="285"/>
      <c r="K191" s="333"/>
    </row>
    <row r="192" s="1" customFormat="1" ht="15" customHeight="1">
      <c r="B192" s="310"/>
      <c r="C192" s="346" t="s">
        <v>711</v>
      </c>
      <c r="D192" s="285"/>
      <c r="E192" s="285"/>
      <c r="F192" s="308" t="s">
        <v>617</v>
      </c>
      <c r="G192" s="285"/>
      <c r="H192" s="285" t="s">
        <v>712</v>
      </c>
      <c r="I192" s="285" t="s">
        <v>652</v>
      </c>
      <c r="J192" s="285"/>
      <c r="K192" s="333"/>
    </row>
    <row r="193" s="1" customFormat="1" ht="15" customHeight="1">
      <c r="B193" s="310"/>
      <c r="C193" s="346" t="s">
        <v>713</v>
      </c>
      <c r="D193" s="285"/>
      <c r="E193" s="285"/>
      <c r="F193" s="308" t="s">
        <v>623</v>
      </c>
      <c r="G193" s="285"/>
      <c r="H193" s="285" t="s">
        <v>714</v>
      </c>
      <c r="I193" s="285" t="s">
        <v>652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715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716</v>
      </c>
      <c r="D200" s="349"/>
      <c r="E200" s="349"/>
      <c r="F200" s="349" t="s">
        <v>717</v>
      </c>
      <c r="G200" s="350"/>
      <c r="H200" s="349" t="s">
        <v>718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708</v>
      </c>
      <c r="D202" s="285"/>
      <c r="E202" s="285"/>
      <c r="F202" s="308" t="s">
        <v>43</v>
      </c>
      <c r="G202" s="285"/>
      <c r="H202" s="285" t="s">
        <v>719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44</v>
      </c>
      <c r="G203" s="285"/>
      <c r="H203" s="285" t="s">
        <v>720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47</v>
      </c>
      <c r="G204" s="285"/>
      <c r="H204" s="285" t="s">
        <v>721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45</v>
      </c>
      <c r="G205" s="285"/>
      <c r="H205" s="285" t="s">
        <v>722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46</v>
      </c>
      <c r="G206" s="285"/>
      <c r="H206" s="285" t="s">
        <v>723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664</v>
      </c>
      <c r="D208" s="285"/>
      <c r="E208" s="285"/>
      <c r="F208" s="308" t="s">
        <v>79</v>
      </c>
      <c r="G208" s="285"/>
      <c r="H208" s="285" t="s">
        <v>724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561</v>
      </c>
      <c r="G209" s="285"/>
      <c r="H209" s="285" t="s">
        <v>562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559</v>
      </c>
      <c r="G210" s="285"/>
      <c r="H210" s="285" t="s">
        <v>725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86</v>
      </c>
      <c r="G211" s="346"/>
      <c r="H211" s="337" t="s">
        <v>87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563</v>
      </c>
      <c r="G212" s="346"/>
      <c r="H212" s="337" t="s">
        <v>542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688</v>
      </c>
      <c r="D214" s="285"/>
      <c r="E214" s="285"/>
      <c r="F214" s="308">
        <v>1</v>
      </c>
      <c r="G214" s="346"/>
      <c r="H214" s="337" t="s">
        <v>726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727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728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729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LAPTOP-D\Uzivatel</dc:creator>
  <cp:lastModifiedBy>LAPTOP-D\Uzivatel</cp:lastModifiedBy>
  <dcterms:created xsi:type="dcterms:W3CDTF">2020-11-04T07:42:40Z</dcterms:created>
  <dcterms:modified xsi:type="dcterms:W3CDTF">2020-11-04T07:42:48Z</dcterms:modified>
</cp:coreProperties>
</file>